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480" yWindow="75" windowWidth="18075" windowHeight="12525"/>
  </bookViews>
  <sheets>
    <sheet name="Cuadro 36" sheetId="1" r:id="rId1"/>
  </sheets>
  <definedNames>
    <definedName name="_xlnm._FilterDatabase" localSheetId="0" hidden="1">'Cuadro 36'!#REF!</definedName>
    <definedName name="_xlnm.Print_Area" localSheetId="0">'Cuadro 36'!$A$1:$F$701</definedName>
    <definedName name="_xlnm.Print_Titles" localSheetId="0">'Cuadro 36'!$1:$3</definedName>
  </definedNames>
  <calcPr calcId="152511"/>
</workbook>
</file>

<file path=xl/calcChain.xml><?xml version="1.0" encoding="utf-8"?>
<calcChain xmlns="http://schemas.openxmlformats.org/spreadsheetml/2006/main">
  <c r="C619" i="1" l="1"/>
  <c r="D619" i="1"/>
  <c r="E619" i="1"/>
  <c r="F619" i="1"/>
  <c r="B619" i="1"/>
  <c r="C5" i="1" l="1"/>
  <c r="B5" i="1"/>
  <c r="B41" i="1"/>
  <c r="B249" i="1"/>
  <c r="F249" i="1"/>
  <c r="B329" i="1"/>
  <c r="F329" i="1"/>
  <c r="C275" i="1"/>
  <c r="B411" i="1"/>
  <c r="D411" i="1"/>
  <c r="D329" i="1"/>
  <c r="F625" i="1"/>
  <c r="B519" i="1"/>
  <c r="E625" i="1"/>
  <c r="E411" i="1"/>
  <c r="D625" i="1"/>
  <c r="C625" i="1"/>
  <c r="B625" i="1"/>
  <c r="F99" i="1"/>
  <c r="E632" i="1"/>
  <c r="B632" i="1"/>
  <c r="C632" i="1"/>
  <c r="F632" i="1"/>
  <c r="D632" i="1"/>
  <c r="D519" i="1"/>
  <c r="F519" i="1"/>
  <c r="E519" i="1"/>
  <c r="C519" i="1"/>
  <c r="C454" i="1"/>
  <c r="B454" i="1"/>
  <c r="F454" i="1"/>
  <c r="E454" i="1"/>
  <c r="D454" i="1"/>
  <c r="F411" i="1"/>
  <c r="C411" i="1"/>
  <c r="E329" i="1"/>
  <c r="C329" i="1"/>
  <c r="E275" i="1"/>
  <c r="F275" i="1"/>
  <c r="D275" i="1"/>
  <c r="B275" i="1"/>
  <c r="E249" i="1"/>
  <c r="D249" i="1"/>
  <c r="C249" i="1"/>
  <c r="D143" i="1"/>
  <c r="B143" i="1"/>
  <c r="F143" i="1"/>
  <c r="E143" i="1"/>
  <c r="C143" i="1"/>
  <c r="B99" i="1"/>
  <c r="E99" i="1"/>
  <c r="D99" i="1"/>
  <c r="C99" i="1"/>
  <c r="C41" i="1"/>
  <c r="F41" i="1"/>
  <c r="E41" i="1"/>
  <c r="D41" i="1"/>
  <c r="D5" i="1"/>
  <c r="F5" i="1"/>
  <c r="E5" i="1"/>
  <c r="B4" i="1" l="1"/>
  <c r="C4" i="1"/>
  <c r="D4" i="1"/>
  <c r="F4" i="1"/>
  <c r="E4" i="1"/>
</calcChain>
</file>

<file path=xl/sharedStrings.xml><?xml version="1.0" encoding="utf-8"?>
<sst xmlns="http://schemas.openxmlformats.org/spreadsheetml/2006/main" count="706" uniqueCount="664">
  <si>
    <t>Provincia, comarca indígena, distrito y corregimiento</t>
  </si>
  <si>
    <t>Explotaciones</t>
  </si>
  <si>
    <t>Sembrada</t>
  </si>
  <si>
    <t>Perdida</t>
  </si>
  <si>
    <t>Mecanizada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</si>
  <si>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</si>
  <si>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</si>
  <si>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</si>
  <si>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</si>
  <si>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</si>
  <si>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</si>
  <si>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</si>
  <si>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</si>
  <si>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</si>
  <si>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</si>
  <si>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</si>
  <si>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</si>
  <si>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 xml:space="preserve"> -   Cantidad nula o cero.</t>
  </si>
  <si>
    <t xml:space="preserve">   Bocas del Toro</t>
  </si>
  <si>
    <t xml:space="preserve">     Bastimentos</t>
  </si>
  <si>
    <t xml:space="preserve">     Tierra Oscura</t>
  </si>
  <si>
    <t xml:space="preserve">     Bocas del Drago</t>
  </si>
  <si>
    <t xml:space="preserve">   Changuinola</t>
  </si>
  <si>
    <t xml:space="preserve">     Guabito</t>
  </si>
  <si>
    <t xml:space="preserve">     El Teribe</t>
  </si>
  <si>
    <t xml:space="preserve">     El Empalme</t>
  </si>
  <si>
    <t xml:space="preserve">     Las Tablas</t>
  </si>
  <si>
    <t xml:space="preserve">     Cochigró</t>
  </si>
  <si>
    <t xml:space="preserve">     La Gloria</t>
  </si>
  <si>
    <t xml:space="preserve">     El Silencio</t>
  </si>
  <si>
    <t xml:space="preserve">     Finca 30</t>
  </si>
  <si>
    <t xml:space="preserve">     Finca 60</t>
  </si>
  <si>
    <t xml:space="preserve">     Barranco Adentro</t>
  </si>
  <si>
    <t xml:space="preserve">     Finca 4</t>
  </si>
  <si>
    <t xml:space="preserve">     Finca 12</t>
  </si>
  <si>
    <t xml:space="preserve">     Finca 51</t>
  </si>
  <si>
    <t xml:space="preserve">     Finca 66</t>
  </si>
  <si>
    <t xml:space="preserve">     La Mesa</t>
  </si>
  <si>
    <t xml:space="preserve">   Chiriquí Grande</t>
  </si>
  <si>
    <t xml:space="preserve">     Punta Peña</t>
  </si>
  <si>
    <t xml:space="preserve">     Punta Robalo</t>
  </si>
  <si>
    <t xml:space="preserve">     Bajo Cedro</t>
  </si>
  <si>
    <t xml:space="preserve">   Almirante</t>
  </si>
  <si>
    <t xml:space="preserve">     Barriada Guaymí</t>
  </si>
  <si>
    <t xml:space="preserve">     Nance del Risco</t>
  </si>
  <si>
    <t xml:space="preserve">     Valle de Agua Arriba</t>
  </si>
  <si>
    <t xml:space="preserve">     Cauchero</t>
  </si>
  <si>
    <t xml:space="preserve">     Ceiba</t>
  </si>
  <si>
    <t xml:space="preserve">     Miraflores</t>
  </si>
  <si>
    <t xml:space="preserve">   Aguadulce</t>
  </si>
  <si>
    <t xml:space="preserve">     El Cristo</t>
  </si>
  <si>
    <t xml:space="preserve">     Pocrí</t>
  </si>
  <si>
    <t xml:space="preserve">     Barrios Unidos</t>
  </si>
  <si>
    <t xml:space="preserve">     Pueblos Unidos</t>
  </si>
  <si>
    <t xml:space="preserve">     Virgen del Carmen</t>
  </si>
  <si>
    <t xml:space="preserve">     El Hato de San Juan de Dios</t>
  </si>
  <si>
    <t xml:space="preserve">   Antón</t>
  </si>
  <si>
    <t xml:space="preserve">     Cabuya</t>
  </si>
  <si>
    <t xml:space="preserve">     El Chirú</t>
  </si>
  <si>
    <t xml:space="preserve">     El Retiro</t>
  </si>
  <si>
    <t xml:space="preserve">     El Valle</t>
  </si>
  <si>
    <t xml:space="preserve">     Juan Díaz</t>
  </si>
  <si>
    <t xml:space="preserve">     Río Hato</t>
  </si>
  <si>
    <t xml:space="preserve">     San Juan de Dios</t>
  </si>
  <si>
    <t xml:space="preserve">     Santa Rita</t>
  </si>
  <si>
    <t xml:space="preserve">     Caballero</t>
  </si>
  <si>
    <t xml:space="preserve">   La Pintada</t>
  </si>
  <si>
    <t xml:space="preserve">     El Harino</t>
  </si>
  <si>
    <t xml:space="preserve">     El Potrero</t>
  </si>
  <si>
    <t xml:space="preserve">     Llano Grande</t>
  </si>
  <si>
    <t xml:space="preserve">     Piedras Gordas</t>
  </si>
  <si>
    <t xml:space="preserve">     Las Lomas</t>
  </si>
  <si>
    <t xml:space="preserve">     Llano Norte</t>
  </si>
  <si>
    <t xml:space="preserve">   Natá</t>
  </si>
  <si>
    <t xml:space="preserve">     Capellanía</t>
  </si>
  <si>
    <t xml:space="preserve">     El Caño</t>
  </si>
  <si>
    <t xml:space="preserve">     Guzmán</t>
  </si>
  <si>
    <t xml:space="preserve">     Las Huacas</t>
  </si>
  <si>
    <t xml:space="preserve">     Toza</t>
  </si>
  <si>
    <t xml:space="preserve">     Villarreal</t>
  </si>
  <si>
    <t xml:space="preserve">   Olá</t>
  </si>
  <si>
    <t xml:space="preserve">     El Copé</t>
  </si>
  <si>
    <t xml:space="preserve">     El Palmar</t>
  </si>
  <si>
    <t xml:space="preserve">     El Picacho</t>
  </si>
  <si>
    <t xml:space="preserve">     La Pava</t>
  </si>
  <si>
    <t xml:space="preserve">   Penonomé</t>
  </si>
  <si>
    <t xml:space="preserve">     Cañaveral</t>
  </si>
  <si>
    <t xml:space="preserve">     Coclé</t>
  </si>
  <si>
    <t xml:space="preserve">     Chiguirí Arriba</t>
  </si>
  <si>
    <t xml:space="preserve">     El Coco</t>
  </si>
  <si>
    <t xml:space="preserve">     Pajonal</t>
  </si>
  <si>
    <t xml:space="preserve">     Río Grande</t>
  </si>
  <si>
    <t xml:space="preserve">     Río Indio</t>
  </si>
  <si>
    <t xml:space="preserve">     Toabré</t>
  </si>
  <si>
    <t xml:space="preserve">     Tulú</t>
  </si>
  <si>
    <t xml:space="preserve">     Boca de Tucué</t>
  </si>
  <si>
    <t xml:space="preserve">     Candelario Ovalle</t>
  </si>
  <si>
    <t xml:space="preserve">     General Victoriano Lorenzo</t>
  </si>
  <si>
    <t xml:space="preserve">     Las Minas</t>
  </si>
  <si>
    <t xml:space="preserve">     San Miguel</t>
  </si>
  <si>
    <t xml:space="preserve">   Colón</t>
  </si>
  <si>
    <t xml:space="preserve">     Barrio Sur</t>
  </si>
  <si>
    <t xml:space="preserve">     Buena Vista</t>
  </si>
  <si>
    <t xml:space="preserve">     Cativá</t>
  </si>
  <si>
    <t xml:space="preserve">     Ciricito</t>
  </si>
  <si>
    <t xml:space="preserve">     Cristóbal</t>
  </si>
  <si>
    <t xml:space="preserve">     Escobal</t>
  </si>
  <si>
    <t xml:space="preserve">     Limón</t>
  </si>
  <si>
    <t xml:space="preserve">     Nueva Providencia</t>
  </si>
  <si>
    <t xml:space="preserve">     Puerto Pilón</t>
  </si>
  <si>
    <t xml:space="preserve">     Sabanitas</t>
  </si>
  <si>
    <t xml:space="preserve">     Salamanca</t>
  </si>
  <si>
    <t xml:space="preserve">     San Juan</t>
  </si>
  <si>
    <t xml:space="preserve">     Cristóbal Este</t>
  </si>
  <si>
    <t xml:space="preserve">   Chagres</t>
  </si>
  <si>
    <t xml:space="preserve">     Achiote</t>
  </si>
  <si>
    <t xml:space="preserve">     El Guabo</t>
  </si>
  <si>
    <t xml:space="preserve">     La Encantada</t>
  </si>
  <si>
    <t xml:space="preserve">     Palmas Bellas</t>
  </si>
  <si>
    <t xml:space="preserve">     Salud</t>
  </si>
  <si>
    <t xml:space="preserve">   Donoso</t>
  </si>
  <si>
    <t xml:space="preserve">     El Guásimo</t>
  </si>
  <si>
    <t xml:space="preserve">     Gobea</t>
  </si>
  <si>
    <t xml:space="preserve">   Portobelo</t>
  </si>
  <si>
    <t xml:space="preserve">     Cacique</t>
  </si>
  <si>
    <t xml:space="preserve">     Puerto Lindo o Garrote</t>
  </si>
  <si>
    <t xml:space="preserve">     Isla Grande</t>
  </si>
  <si>
    <t xml:space="preserve">     María Chiquita</t>
  </si>
  <si>
    <t xml:space="preserve">   Santa Isabel</t>
  </si>
  <si>
    <t xml:space="preserve">     Cuango</t>
  </si>
  <si>
    <t xml:space="preserve">     Nombre de Dios</t>
  </si>
  <si>
    <t xml:space="preserve">     Palmira</t>
  </si>
  <si>
    <t xml:space="preserve">     Playa Chiquita</t>
  </si>
  <si>
    <t xml:space="preserve">     Santa Isabel</t>
  </si>
  <si>
    <t xml:space="preserve">   Omar Torrijos Herrera</t>
  </si>
  <si>
    <t xml:space="preserve">     San José del General</t>
  </si>
  <si>
    <t xml:space="preserve">     Nueva Esperanza</t>
  </si>
  <si>
    <t xml:space="preserve">     San Juan de Turbe</t>
  </si>
  <si>
    <t xml:space="preserve">   Alanje</t>
  </si>
  <si>
    <t xml:space="preserve">     Divalá</t>
  </si>
  <si>
    <t xml:space="preserve">     El Tejar</t>
  </si>
  <si>
    <t xml:space="preserve">     Guarumal</t>
  </si>
  <si>
    <t xml:space="preserve">     Palo Grande</t>
  </si>
  <si>
    <t xml:space="preserve">     Querévalo</t>
  </si>
  <si>
    <t xml:space="preserve">     Santo Tomás</t>
  </si>
  <si>
    <t xml:space="preserve">     Canta Gallo</t>
  </si>
  <si>
    <t xml:space="preserve">   Barú</t>
  </si>
  <si>
    <t xml:space="preserve">     Limones</t>
  </si>
  <si>
    <t xml:space="preserve">     Progreso</t>
  </si>
  <si>
    <t xml:space="preserve">     Baco</t>
  </si>
  <si>
    <t xml:space="preserve">     Rodolfo Aguilar Delgado</t>
  </si>
  <si>
    <t xml:space="preserve">     Manaca</t>
  </si>
  <si>
    <t xml:space="preserve">   Boquerón</t>
  </si>
  <si>
    <t xml:space="preserve">     Bágala</t>
  </si>
  <si>
    <t xml:space="preserve">     Guabal</t>
  </si>
  <si>
    <t xml:space="preserve">     Guayabal</t>
  </si>
  <si>
    <t xml:space="preserve">     Paraíso</t>
  </si>
  <si>
    <t xml:space="preserve">     Tijeras</t>
  </si>
  <si>
    <t xml:space="preserve">   Boquete</t>
  </si>
  <si>
    <t xml:space="preserve">     Bajo Boquete</t>
  </si>
  <si>
    <t xml:space="preserve">     Caldera</t>
  </si>
  <si>
    <t xml:space="preserve">     Alto Boquete</t>
  </si>
  <si>
    <t xml:space="preserve">     Jaramillo</t>
  </si>
  <si>
    <t xml:space="preserve">     Los Naranjos</t>
  </si>
  <si>
    <t xml:space="preserve">   Bugaba</t>
  </si>
  <si>
    <t xml:space="preserve">     Bugaba</t>
  </si>
  <si>
    <t xml:space="preserve">     Gómez</t>
  </si>
  <si>
    <t xml:space="preserve">     La Estrella</t>
  </si>
  <si>
    <t xml:space="preserve">     San Andrés</t>
  </si>
  <si>
    <t xml:space="preserve">     Santa Marta</t>
  </si>
  <si>
    <t xml:space="preserve">     Santa Rosa</t>
  </si>
  <si>
    <t xml:space="preserve">     Santo Domingo</t>
  </si>
  <si>
    <t xml:space="preserve">     Sortová</t>
  </si>
  <si>
    <t xml:space="preserve">     Solano</t>
  </si>
  <si>
    <t xml:space="preserve">     San Isidro</t>
  </si>
  <si>
    <t xml:space="preserve">   David</t>
  </si>
  <si>
    <t xml:space="preserve">     Bijagual</t>
  </si>
  <si>
    <t xml:space="preserve">     Cochea</t>
  </si>
  <si>
    <t xml:space="preserve">     Chiriquí</t>
  </si>
  <si>
    <t xml:space="preserve">     Guacá</t>
  </si>
  <si>
    <t xml:space="preserve">     Pedregal</t>
  </si>
  <si>
    <t xml:space="preserve">     San Carlos</t>
  </si>
  <si>
    <t xml:space="preserve">     San Pablo Nuevo</t>
  </si>
  <si>
    <t xml:space="preserve">     San Pablo Viejo</t>
  </si>
  <si>
    <t xml:space="preserve">     David Este</t>
  </si>
  <si>
    <t xml:space="preserve">     David Sur</t>
  </si>
  <si>
    <t xml:space="preserve">   Dolega</t>
  </si>
  <si>
    <t xml:space="preserve">     Dos Ríos</t>
  </si>
  <si>
    <t xml:space="preserve">     Los Anastacios</t>
  </si>
  <si>
    <t xml:space="preserve">     Potrerillos</t>
  </si>
  <si>
    <t xml:space="preserve">     Potrerillos  Abajo</t>
  </si>
  <si>
    <t xml:space="preserve">     Rovira</t>
  </si>
  <si>
    <t xml:space="preserve">     Tinajas</t>
  </si>
  <si>
    <t xml:space="preserve">     Los Algarrobos</t>
  </si>
  <si>
    <t xml:space="preserve">   Gualaca</t>
  </si>
  <si>
    <t xml:space="preserve">     Hornito</t>
  </si>
  <si>
    <t xml:space="preserve">     Los Ángeles</t>
  </si>
  <si>
    <t xml:space="preserve">     Paja de Sombrero</t>
  </si>
  <si>
    <t xml:space="preserve">     Rincón</t>
  </si>
  <si>
    <t xml:space="preserve">   Remedios</t>
  </si>
  <si>
    <t xml:space="preserve">     El Porvenir</t>
  </si>
  <si>
    <t xml:space="preserve">     Santa Lucía</t>
  </si>
  <si>
    <t xml:space="preserve">   Renacimiento</t>
  </si>
  <si>
    <t xml:space="preserve">     Breñón</t>
  </si>
  <si>
    <t xml:space="preserve">     Cañas Gordas</t>
  </si>
  <si>
    <t xml:space="preserve">     Monte Lirio</t>
  </si>
  <si>
    <t xml:space="preserve">     Plaza Caisán</t>
  </si>
  <si>
    <t xml:space="preserve">     Santa Cruz</t>
  </si>
  <si>
    <t xml:space="preserve">     Dominical</t>
  </si>
  <si>
    <t xml:space="preserve">   San Félix</t>
  </si>
  <si>
    <t xml:space="preserve">     Lajas Adentro</t>
  </si>
  <si>
    <t xml:space="preserve">     San Félix</t>
  </si>
  <si>
    <t xml:space="preserve">   San Lorenzo</t>
  </si>
  <si>
    <t xml:space="preserve">     Boca Chica</t>
  </si>
  <si>
    <t xml:space="preserve">     Boca del Monte</t>
  </si>
  <si>
    <t xml:space="preserve">     San Lorenzo</t>
  </si>
  <si>
    <t xml:space="preserve">   Tolé</t>
  </si>
  <si>
    <t xml:space="preserve">     Cerro Viejo</t>
  </si>
  <si>
    <t xml:space="preserve">     Justo Fidel Palacios</t>
  </si>
  <si>
    <t xml:space="preserve">     Lajas de Tolé</t>
  </si>
  <si>
    <t xml:space="preserve">     Potrero de Caña</t>
  </si>
  <si>
    <t xml:space="preserve">     Veladero</t>
  </si>
  <si>
    <t xml:space="preserve">   Tierras Altas</t>
  </si>
  <si>
    <t xml:space="preserve">     Volcán</t>
  </si>
  <si>
    <t xml:space="preserve">     Nueva California</t>
  </si>
  <si>
    <t xml:space="preserve">     Paso Ancho</t>
  </si>
  <si>
    <t xml:space="preserve">   Chepigana</t>
  </si>
  <si>
    <t xml:space="preserve">     Camogantí</t>
  </si>
  <si>
    <t xml:space="preserve">     Chepigana</t>
  </si>
  <si>
    <t xml:space="preserve">     Jaqué</t>
  </si>
  <si>
    <t xml:space="preserve">     Puerto Piña</t>
  </si>
  <si>
    <t xml:space="preserve">     Sambú</t>
  </si>
  <si>
    <t xml:space="preserve">     Setegantí</t>
  </si>
  <si>
    <t xml:space="preserve">     Taimatí</t>
  </si>
  <si>
    <t xml:space="preserve">   Pinogana</t>
  </si>
  <si>
    <t xml:space="preserve">     Boca de Cupé</t>
  </si>
  <si>
    <t xml:space="preserve">     Pinogana</t>
  </si>
  <si>
    <t xml:space="preserve">     Púcuro</t>
  </si>
  <si>
    <t xml:space="preserve">     Yape</t>
  </si>
  <si>
    <t xml:space="preserve">     Yaviza</t>
  </si>
  <si>
    <t xml:space="preserve">     Metetí</t>
  </si>
  <si>
    <t xml:space="preserve">   Santa Fe</t>
  </si>
  <si>
    <t xml:space="preserve">     Río Congo</t>
  </si>
  <si>
    <t xml:space="preserve">     Río Iglesias</t>
  </si>
  <si>
    <t xml:space="preserve">     Agua Fría</t>
  </si>
  <si>
    <t xml:space="preserve">     Cucunatí</t>
  </si>
  <si>
    <t xml:space="preserve">     Río Congo Arriba</t>
  </si>
  <si>
    <t xml:space="preserve">     Santa Fe</t>
  </si>
  <si>
    <t xml:space="preserve">     Zapallal</t>
  </si>
  <si>
    <t xml:space="preserve">   Chitré</t>
  </si>
  <si>
    <t xml:space="preserve">     La Arena</t>
  </si>
  <si>
    <t xml:space="preserve">     Monagrillo</t>
  </si>
  <si>
    <t xml:space="preserve">     Llano Bonito</t>
  </si>
  <si>
    <t xml:space="preserve">   Las Minas</t>
  </si>
  <si>
    <t xml:space="preserve">     Chepo</t>
  </si>
  <si>
    <t xml:space="preserve">     Chumical</t>
  </si>
  <si>
    <t xml:space="preserve">     El Toro</t>
  </si>
  <si>
    <t xml:space="preserve">     Leones</t>
  </si>
  <si>
    <t xml:space="preserve">     Quebrada del Rosario</t>
  </si>
  <si>
    <t xml:space="preserve">     Quebrada El Ciprián</t>
  </si>
  <si>
    <t xml:space="preserve">   Los Pozos</t>
  </si>
  <si>
    <t xml:space="preserve">     Capurí</t>
  </si>
  <si>
    <t xml:space="preserve">     El Calabacito</t>
  </si>
  <si>
    <t xml:space="preserve">     El Cedro</t>
  </si>
  <si>
    <t xml:space="preserve">     La  Arena</t>
  </si>
  <si>
    <t xml:space="preserve">     La Pitaloza</t>
  </si>
  <si>
    <t xml:space="preserve">     Los Cerritos</t>
  </si>
  <si>
    <t xml:space="preserve">     Los Cerros de Paja</t>
  </si>
  <si>
    <t xml:space="preserve">     Las Llanas</t>
  </si>
  <si>
    <t xml:space="preserve">   Ocú</t>
  </si>
  <si>
    <t xml:space="preserve">     Los Llanos</t>
  </si>
  <si>
    <t xml:space="preserve">     Peñas Chatas</t>
  </si>
  <si>
    <t xml:space="preserve">     El Tijera</t>
  </si>
  <si>
    <t xml:space="preserve">     Menchaca</t>
  </si>
  <si>
    <t xml:space="preserve">     Entradero del Castillo</t>
  </si>
  <si>
    <t xml:space="preserve">   Parita</t>
  </si>
  <si>
    <t xml:space="preserve">     Los Castillos</t>
  </si>
  <si>
    <t xml:space="preserve">     Llano de La Cruz</t>
  </si>
  <si>
    <t xml:space="preserve">     París</t>
  </si>
  <si>
    <t xml:space="preserve">     Portobelillo</t>
  </si>
  <si>
    <t xml:space="preserve">     Potuga</t>
  </si>
  <si>
    <t xml:space="preserve">   Pesé</t>
  </si>
  <si>
    <t xml:space="preserve">     Las Cabras</t>
  </si>
  <si>
    <t xml:space="preserve">     El Pájaro</t>
  </si>
  <si>
    <t xml:space="preserve">     El Barrero</t>
  </si>
  <si>
    <t xml:space="preserve">     El Pedregoso</t>
  </si>
  <si>
    <t xml:space="preserve">     El Ciruelo</t>
  </si>
  <si>
    <t xml:space="preserve">     Sabana Grande</t>
  </si>
  <si>
    <t xml:space="preserve">     Rincón Hondo</t>
  </si>
  <si>
    <t xml:space="preserve">   Santa María</t>
  </si>
  <si>
    <t xml:space="preserve">     El Rincón</t>
  </si>
  <si>
    <t xml:space="preserve">     El Limón</t>
  </si>
  <si>
    <t xml:space="preserve">     Los Canelos</t>
  </si>
  <si>
    <t xml:space="preserve">   Guararé</t>
  </si>
  <si>
    <t xml:space="preserve">     El Espinal</t>
  </si>
  <si>
    <t xml:space="preserve">     El Macano</t>
  </si>
  <si>
    <t xml:space="preserve">     Guararé Arriba</t>
  </si>
  <si>
    <t xml:space="preserve">     La Enea</t>
  </si>
  <si>
    <t xml:space="preserve">     La Pasera</t>
  </si>
  <si>
    <t xml:space="preserve">     Las Trancas</t>
  </si>
  <si>
    <t xml:space="preserve">     Llano Abajo</t>
  </si>
  <si>
    <t xml:space="preserve">     El Hato</t>
  </si>
  <si>
    <t xml:space="preserve">     Perales</t>
  </si>
  <si>
    <t xml:space="preserve">   Las Tablas</t>
  </si>
  <si>
    <t xml:space="preserve">     Bajo Corral</t>
  </si>
  <si>
    <t xml:space="preserve">     Bayano</t>
  </si>
  <si>
    <t xml:space="preserve">     El Carate</t>
  </si>
  <si>
    <t xml:space="preserve">     El Cocal</t>
  </si>
  <si>
    <t xml:space="preserve">     El Muñoz</t>
  </si>
  <si>
    <t xml:space="preserve">     La Laja</t>
  </si>
  <si>
    <t xml:space="preserve">     La Miel</t>
  </si>
  <si>
    <t xml:space="preserve">     La Palma</t>
  </si>
  <si>
    <t xml:space="preserve">     Las Palmitas</t>
  </si>
  <si>
    <t xml:space="preserve">     Las Tablas Abajo</t>
  </si>
  <si>
    <t xml:space="preserve">     Nuario</t>
  </si>
  <si>
    <t xml:space="preserve">     Peña Blanca</t>
  </si>
  <si>
    <t xml:space="preserve">     Sesteadero</t>
  </si>
  <si>
    <t xml:space="preserve">     Valle Rico</t>
  </si>
  <si>
    <t xml:space="preserve">     Vallerriquito</t>
  </si>
  <si>
    <t xml:space="preserve">   Los Santos</t>
  </si>
  <si>
    <t xml:space="preserve">     La Colorada</t>
  </si>
  <si>
    <t xml:space="preserve">     La Espigadilla</t>
  </si>
  <si>
    <t xml:space="preserve">     Las Cruces</t>
  </si>
  <si>
    <t xml:space="preserve">     Las Guabas</t>
  </si>
  <si>
    <t xml:space="preserve">     Los Olivos</t>
  </si>
  <si>
    <t xml:space="preserve">     Llano Largo</t>
  </si>
  <si>
    <t xml:space="preserve">     Santa Ana</t>
  </si>
  <si>
    <t xml:space="preserve">     Tres Quebradas</t>
  </si>
  <si>
    <t xml:space="preserve">     Agua Buena</t>
  </si>
  <si>
    <t xml:space="preserve">     Villa Lourdes</t>
  </si>
  <si>
    <t xml:space="preserve">     El Ejido</t>
  </si>
  <si>
    <t xml:space="preserve">   Macaracas</t>
  </si>
  <si>
    <t xml:space="preserve">     Bahía Honda</t>
  </si>
  <si>
    <t xml:space="preserve">     Corozal</t>
  </si>
  <si>
    <t xml:space="preserve">     Chupá</t>
  </si>
  <si>
    <t xml:space="preserve">     Espino Amarillo</t>
  </si>
  <si>
    <t xml:space="preserve">     Las Palmas</t>
  </si>
  <si>
    <t xml:space="preserve">     Llano de Piedra</t>
  </si>
  <si>
    <t xml:space="preserve">     Mogollón</t>
  </si>
  <si>
    <t xml:space="preserve">   Pedasí</t>
  </si>
  <si>
    <t xml:space="preserve">     Los Asientos</t>
  </si>
  <si>
    <t xml:space="preserve">     Mariabé</t>
  </si>
  <si>
    <t xml:space="preserve">     Purio</t>
  </si>
  <si>
    <t xml:space="preserve">     Oria Arriba</t>
  </si>
  <si>
    <t xml:space="preserve">   Pocrí</t>
  </si>
  <si>
    <t xml:space="preserve">     El Cañafístulo</t>
  </si>
  <si>
    <t xml:space="preserve">     Lajamina</t>
  </si>
  <si>
    <t xml:space="preserve">     Paritilla</t>
  </si>
  <si>
    <t xml:space="preserve">   Tonosí</t>
  </si>
  <si>
    <t xml:space="preserve">     Altos de Güera</t>
  </si>
  <si>
    <t xml:space="preserve">     Cañas</t>
  </si>
  <si>
    <t xml:space="preserve">     El Bebedero</t>
  </si>
  <si>
    <t xml:space="preserve">     El Cacao</t>
  </si>
  <si>
    <t xml:space="preserve">     El Cortezo</t>
  </si>
  <si>
    <t xml:space="preserve">     Flores</t>
  </si>
  <si>
    <t xml:space="preserve">     Guánico</t>
  </si>
  <si>
    <t xml:space="preserve">     La Tronosa</t>
  </si>
  <si>
    <t xml:space="preserve">     Cambutal</t>
  </si>
  <si>
    <t xml:space="preserve">     Isla de Cañas</t>
  </si>
  <si>
    <t xml:space="preserve">   Balboa</t>
  </si>
  <si>
    <t xml:space="preserve">     Pedro González</t>
  </si>
  <si>
    <t xml:space="preserve">   Chepo</t>
  </si>
  <si>
    <t xml:space="preserve">     Cañita</t>
  </si>
  <si>
    <t xml:space="preserve">     El Llano</t>
  </si>
  <si>
    <t xml:space="preserve">     Las Margaritas</t>
  </si>
  <si>
    <t xml:space="preserve">     Tortí</t>
  </si>
  <si>
    <t xml:space="preserve">   Chimán</t>
  </si>
  <si>
    <t xml:space="preserve">     Brujas</t>
  </si>
  <si>
    <t xml:space="preserve">     Unión Santeña</t>
  </si>
  <si>
    <t xml:space="preserve">   Panamá</t>
  </si>
  <si>
    <t xml:space="preserve">     Curundú</t>
  </si>
  <si>
    <t xml:space="preserve">     Betania</t>
  </si>
  <si>
    <t xml:space="preserve">     Río Abajo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</si>
  <si>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</si>
  <si>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</si>
  <si>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</si>
  <si>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</si>
  <si>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</si>
  <si>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</si>
  <si>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</si>
  <si>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</si>
  <si>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</si>
  <si>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</si>
  <si>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 xml:space="preserve">     Caimitillo</t>
  </si>
  <si>
    <t xml:space="preserve">     Las Garzas</t>
  </si>
  <si>
    <t xml:space="preserve">     Don Bosco</t>
  </si>
  <si>
    <t xml:space="preserve">   San Miguelito</t>
  </si>
  <si>
    <t xml:space="preserve">     Amelia Denis de Icaza</t>
  </si>
  <si>
    <t xml:space="preserve">     Belisario Porras</t>
  </si>
  <si>
    <t xml:space="preserve">     José Domingo Espinar</t>
  </si>
  <si>
    <t xml:space="preserve">     Mateo Iturralde</t>
  </si>
  <si>
    <t xml:space="preserve">     Arnulfo Arias</t>
  </si>
  <si>
    <t xml:space="preserve">     Belisario Frías</t>
  </si>
  <si>
    <t xml:space="preserve">     Omar Torrijos</t>
  </si>
  <si>
    <t xml:space="preserve">     Rufina Alfaro</t>
  </si>
  <si>
    <t xml:space="preserve">   Arraiján</t>
  </si>
  <si>
    <t xml:space="preserve">     Juan Demóstenes Arosemena</t>
  </si>
  <si>
    <t xml:space="preserve">     Nuevo Emperador</t>
  </si>
  <si>
    <t xml:space="preserve">     Santa Clara</t>
  </si>
  <si>
    <t xml:space="preserve">     Veracruz</t>
  </si>
  <si>
    <t xml:space="preserve">     Vista Alegre</t>
  </si>
  <si>
    <t xml:space="preserve">     Burunga</t>
  </si>
  <si>
    <t xml:space="preserve">     Cerro Silvestre</t>
  </si>
  <si>
    <t xml:space="preserve">     Vacamonte</t>
  </si>
  <si>
    <t xml:space="preserve">   Capira</t>
  </si>
  <si>
    <t xml:space="preserve">     Caimito</t>
  </si>
  <si>
    <t xml:space="preserve">     Campana</t>
  </si>
  <si>
    <t xml:space="preserve">     Cermeño</t>
  </si>
  <si>
    <t xml:space="preserve">     Cirí de  Los Sotos</t>
  </si>
  <si>
    <t xml:space="preserve">     Cirí Grande</t>
  </si>
  <si>
    <t xml:space="preserve">     La Trinidad</t>
  </si>
  <si>
    <t xml:space="preserve">     Las Ollas Arriba</t>
  </si>
  <si>
    <t xml:space="preserve">     Lídice</t>
  </si>
  <si>
    <t xml:space="preserve">     Villa Carmen</t>
  </si>
  <si>
    <t xml:space="preserve">     Villa Rosario</t>
  </si>
  <si>
    <t xml:space="preserve">   Chame</t>
  </si>
  <si>
    <t xml:space="preserve">     Bejuco</t>
  </si>
  <si>
    <t xml:space="preserve">     Buenos Aires</t>
  </si>
  <si>
    <t xml:space="preserve">     Chicá</t>
  </si>
  <si>
    <t xml:space="preserve">     El Líbano</t>
  </si>
  <si>
    <t xml:space="preserve">     Las Lajas</t>
  </si>
  <si>
    <t xml:space="preserve">     Nueva Gorgona</t>
  </si>
  <si>
    <t xml:space="preserve">     Sajalices</t>
  </si>
  <si>
    <t xml:space="preserve">     Sorá</t>
  </si>
  <si>
    <t xml:space="preserve">   La Chorrera</t>
  </si>
  <si>
    <t xml:space="preserve">     Barrio Balboa</t>
  </si>
  <si>
    <t xml:space="preserve">     Barrio Colón</t>
  </si>
  <si>
    <t xml:space="preserve">     Amador</t>
  </si>
  <si>
    <t xml:space="preserve">     Arosemena</t>
  </si>
  <si>
    <t xml:space="preserve">     El Arado</t>
  </si>
  <si>
    <t xml:space="preserve">     Feuillet</t>
  </si>
  <si>
    <t xml:space="preserve">     Guadalupe</t>
  </si>
  <si>
    <t xml:space="preserve">     Herrera</t>
  </si>
  <si>
    <t xml:space="preserve">     Hurtado</t>
  </si>
  <si>
    <t xml:space="preserve">     Iturralde</t>
  </si>
  <si>
    <t xml:space="preserve">     La Represa</t>
  </si>
  <si>
    <t xml:space="preserve">     Los Díaz</t>
  </si>
  <si>
    <t xml:space="preserve">     Mendoza</t>
  </si>
  <si>
    <t xml:space="preserve">     Obaldía</t>
  </si>
  <si>
    <t xml:space="preserve">     Playa Leona</t>
  </si>
  <si>
    <t xml:space="preserve">     Puerto Caimito</t>
  </si>
  <si>
    <t xml:space="preserve">   San Carlos</t>
  </si>
  <si>
    <t xml:space="preserve">     El Espino</t>
  </si>
  <si>
    <t xml:space="preserve">     El Higo</t>
  </si>
  <si>
    <t xml:space="preserve">     Guayabito</t>
  </si>
  <si>
    <t xml:space="preserve">     La Ermita</t>
  </si>
  <si>
    <t xml:space="preserve">     La Laguna</t>
  </si>
  <si>
    <t xml:space="preserve">     Las Uvas</t>
  </si>
  <si>
    <t xml:space="preserve">     Los Llanitos</t>
  </si>
  <si>
    <t xml:space="preserve">     San José</t>
  </si>
  <si>
    <t xml:space="preserve">   Atalaya</t>
  </si>
  <si>
    <t xml:space="preserve">     El Barrito</t>
  </si>
  <si>
    <t xml:space="preserve">     La Montañuela</t>
  </si>
  <si>
    <t xml:space="preserve">     La Carrillo</t>
  </si>
  <si>
    <t xml:space="preserve">     San Antonio</t>
  </si>
  <si>
    <t xml:space="preserve">   Calobre</t>
  </si>
  <si>
    <t xml:space="preserve">     Chitra</t>
  </si>
  <si>
    <t xml:space="preserve">     El Cocla</t>
  </si>
  <si>
    <t xml:space="preserve">     La Tetilla</t>
  </si>
  <si>
    <t xml:space="preserve">     La Yeguada</t>
  </si>
  <si>
    <t xml:space="preserve">     Monjarás</t>
  </si>
  <si>
    <t xml:space="preserve">   Cañazas</t>
  </si>
  <si>
    <t xml:space="preserve">     Cerro Plata</t>
  </si>
  <si>
    <t xml:space="preserve">     El Picador</t>
  </si>
  <si>
    <t xml:space="preserve">     Los Valles</t>
  </si>
  <si>
    <t xml:space="preserve">     San Marcelo</t>
  </si>
  <si>
    <t xml:space="preserve">     El Aromillo</t>
  </si>
  <si>
    <t xml:space="preserve">   La Mesa</t>
  </si>
  <si>
    <t xml:space="preserve">     Bisvalles</t>
  </si>
  <si>
    <t xml:space="preserve">     Boró</t>
  </si>
  <si>
    <t xml:space="preserve">     San Bartolo</t>
  </si>
  <si>
    <t xml:space="preserve">     Los Milagros</t>
  </si>
  <si>
    <t xml:space="preserve">   Las Palmas</t>
  </si>
  <si>
    <t xml:space="preserve">     Cerro de Casa</t>
  </si>
  <si>
    <t xml:space="preserve">     El María</t>
  </si>
  <si>
    <t xml:space="preserve">     El Prado</t>
  </si>
  <si>
    <t xml:space="preserve">     Lolá</t>
  </si>
  <si>
    <t xml:space="preserve">     Puerto Vidal</t>
  </si>
  <si>
    <t xml:space="preserve">     San Martín de Porres</t>
  </si>
  <si>
    <t xml:space="preserve">     Viguí</t>
  </si>
  <si>
    <t xml:space="preserve">     Zapotillo</t>
  </si>
  <si>
    <t xml:space="preserve">     Manuel E. Amador Terrero</t>
  </si>
  <si>
    <t xml:space="preserve">   Montijo</t>
  </si>
  <si>
    <t xml:space="preserve">     La Garceana</t>
  </si>
  <si>
    <t xml:space="preserve">     Pilón</t>
  </si>
  <si>
    <t xml:space="preserve">     Costa Hermosa</t>
  </si>
  <si>
    <t xml:space="preserve">     Unión del Norte</t>
  </si>
  <si>
    <t xml:space="preserve">   Río de Jesús</t>
  </si>
  <si>
    <t xml:space="preserve">     Catorce de Noviembre</t>
  </si>
  <si>
    <t xml:space="preserve">   San Francisco</t>
  </si>
  <si>
    <t xml:space="preserve">     Los Hatillos</t>
  </si>
  <si>
    <t xml:space="preserve">     Calovébora</t>
  </si>
  <si>
    <t xml:space="preserve">     El Alto</t>
  </si>
  <si>
    <t xml:space="preserve">     El Cuay</t>
  </si>
  <si>
    <t xml:space="preserve">     El Pantano</t>
  </si>
  <si>
    <t xml:space="preserve">     Río Luis</t>
  </si>
  <si>
    <t xml:space="preserve">     Rubén Cantú</t>
  </si>
  <si>
    <t xml:space="preserve">   Santiago</t>
  </si>
  <si>
    <t xml:space="preserve">     La Peña</t>
  </si>
  <si>
    <t xml:space="preserve">     Ponuga</t>
  </si>
  <si>
    <t xml:space="preserve">     San Pedro del Espino</t>
  </si>
  <si>
    <t xml:space="preserve">     Canto del Llano</t>
  </si>
  <si>
    <t xml:space="preserve">     Carlos Santana Ávila</t>
  </si>
  <si>
    <t xml:space="preserve">     Edwin Fábrega</t>
  </si>
  <si>
    <t xml:space="preserve">     Urracá</t>
  </si>
  <si>
    <t xml:space="preserve">     Rodrigo Luque</t>
  </si>
  <si>
    <t xml:space="preserve">     Nuevo Santiago</t>
  </si>
  <si>
    <t xml:space="preserve">     Santiago Este</t>
  </si>
  <si>
    <t xml:space="preserve">   Soná</t>
  </si>
  <si>
    <t xml:space="preserve">     Calidonia</t>
  </si>
  <si>
    <t xml:space="preserve">     Cativé</t>
  </si>
  <si>
    <t xml:space="preserve">     El Marañón</t>
  </si>
  <si>
    <t xml:space="preserve">     La Soledad</t>
  </si>
  <si>
    <t xml:space="preserve">     Quebrada de Oro</t>
  </si>
  <si>
    <t xml:space="preserve">     Rodeo Viejo</t>
  </si>
  <si>
    <t xml:space="preserve">     Hicaco</t>
  </si>
  <si>
    <t xml:space="preserve">     La Trinchera</t>
  </si>
  <si>
    <t xml:space="preserve">   Mariato</t>
  </si>
  <si>
    <t xml:space="preserve">     Arenas</t>
  </si>
  <si>
    <t xml:space="preserve">     Quebro</t>
  </si>
  <si>
    <t xml:space="preserve">     Tebario</t>
  </si>
  <si>
    <t xml:space="preserve">   Comarca Kuna Yala</t>
  </si>
  <si>
    <t xml:space="preserve">     Ailigandí</t>
  </si>
  <si>
    <t xml:space="preserve">     Puerto Obaldía</t>
  </si>
  <si>
    <t xml:space="preserve">     Tubualá</t>
  </si>
  <si>
    <t xml:space="preserve">   Cémaco</t>
  </si>
  <si>
    <t xml:space="preserve">     Lajas Blancas</t>
  </si>
  <si>
    <t xml:space="preserve">     Manuel Ortega</t>
  </si>
  <si>
    <t xml:space="preserve">   Sambú</t>
  </si>
  <si>
    <t xml:space="preserve">     Río Sábalo</t>
  </si>
  <si>
    <t xml:space="preserve">   Besiko</t>
  </si>
  <si>
    <t xml:space="preserve">     Boca de Balsa</t>
  </si>
  <si>
    <t xml:space="preserve">     Camarón Arriba</t>
  </si>
  <si>
    <t xml:space="preserve">     Cerro Banco</t>
  </si>
  <si>
    <t xml:space="preserve">     Cerro de Patena</t>
  </si>
  <si>
    <t xml:space="preserve">     Emplanada de Chorcha</t>
  </si>
  <si>
    <t xml:space="preserve">     Nämnoni</t>
  </si>
  <si>
    <t xml:space="preserve">     Niba</t>
  </si>
  <si>
    <t xml:space="preserve">   Mironó</t>
  </si>
  <si>
    <t xml:space="preserve">     Cascabel</t>
  </si>
  <si>
    <t xml:space="preserve">     Hato Corotú</t>
  </si>
  <si>
    <t xml:space="preserve">     Hato Culantro</t>
  </si>
  <si>
    <t xml:space="preserve">     Hato Jobo</t>
  </si>
  <si>
    <t xml:space="preserve">     Hato Julí</t>
  </si>
  <si>
    <t xml:space="preserve">     Quebrada de Loro</t>
  </si>
  <si>
    <t xml:space="preserve">     Salto Dupí</t>
  </si>
  <si>
    <t xml:space="preserve">   Müna</t>
  </si>
  <si>
    <t xml:space="preserve">     Alto Caballero</t>
  </si>
  <si>
    <t xml:space="preserve">     Bakama</t>
  </si>
  <si>
    <t xml:space="preserve">     Cerro Puerco</t>
  </si>
  <si>
    <t xml:space="preserve">     Krüa</t>
  </si>
  <si>
    <t xml:space="preserve">     Maraca</t>
  </si>
  <si>
    <t xml:space="preserve">     Nibra</t>
  </si>
  <si>
    <t xml:space="preserve">     Roka</t>
  </si>
  <si>
    <t xml:space="preserve">     Sitio Prado</t>
  </si>
  <si>
    <t xml:space="preserve">     Ümani</t>
  </si>
  <si>
    <t xml:space="preserve">     Dikeri</t>
  </si>
  <si>
    <t xml:space="preserve">     Diko</t>
  </si>
  <si>
    <t xml:space="preserve">     Kikari</t>
  </si>
  <si>
    <t xml:space="preserve">     Mreeni</t>
  </si>
  <si>
    <t xml:space="preserve">   Nole Duima</t>
  </si>
  <si>
    <t xml:space="preserve">     Hato Chamí</t>
  </si>
  <si>
    <t xml:space="preserve">     Jädaberi</t>
  </si>
  <si>
    <t xml:space="preserve">     Lajero</t>
  </si>
  <si>
    <t xml:space="preserve">     Susama</t>
  </si>
  <si>
    <t xml:space="preserve">   Ñürüm</t>
  </si>
  <si>
    <t xml:space="preserve">     Agua Salud</t>
  </si>
  <si>
    <t xml:space="preserve">     Alto de Jesús</t>
  </si>
  <si>
    <t xml:space="preserve">     Cerro Pelado</t>
  </si>
  <si>
    <t xml:space="preserve">     El Bale</t>
  </si>
  <si>
    <t xml:space="preserve">     El Paredón</t>
  </si>
  <si>
    <t xml:space="preserve">     El Piro</t>
  </si>
  <si>
    <t xml:space="preserve">     Güibale</t>
  </si>
  <si>
    <t xml:space="preserve">     El Peñón</t>
  </si>
  <si>
    <t xml:space="preserve">   Kankintú</t>
  </si>
  <si>
    <t xml:space="preserve">     Kankintú</t>
  </si>
  <si>
    <t xml:space="preserve">     Mününi</t>
  </si>
  <si>
    <t xml:space="preserve">     Tolote</t>
  </si>
  <si>
    <t xml:space="preserve">   Kusapín</t>
  </si>
  <si>
    <t xml:space="preserve">     Bahía Azul</t>
  </si>
  <si>
    <t xml:space="preserve">     Río Chiriquí</t>
  </si>
  <si>
    <t xml:space="preserve">   Jirondai</t>
  </si>
  <si>
    <t xml:space="preserve">     Bürí</t>
  </si>
  <si>
    <t xml:space="preserve">     Gatú o Gatucito</t>
  </si>
  <si>
    <t>Superficie (en hectáreas)</t>
  </si>
  <si>
    <t>TOTAL</t>
  </si>
  <si>
    <t xml:space="preserve">     Chepo (cabecera)</t>
  </si>
  <si>
    <t xml:space="preserve">     Bocas del Toro (cabecera)</t>
  </si>
  <si>
    <t xml:space="preserve">     Changuinola (cabecera)</t>
  </si>
  <si>
    <t xml:space="preserve">     Chiriquí Grande (cabecera)</t>
  </si>
  <si>
    <t xml:space="preserve">     Almirante (cabecera)</t>
  </si>
  <si>
    <t xml:space="preserve">     Aguadulce (cabecera)</t>
  </si>
  <si>
    <t xml:space="preserve">     Antón (cabecera)</t>
  </si>
  <si>
    <t xml:space="preserve">     La Pintada (cabecera)</t>
  </si>
  <si>
    <t xml:space="preserve">     Natá (cabecera)</t>
  </si>
  <si>
    <t xml:space="preserve">     Olá (cabecera)</t>
  </si>
  <si>
    <t xml:space="preserve">     Penonomé (cabecera)</t>
  </si>
  <si>
    <t xml:space="preserve">     Nuevo Chagres (cabecera)</t>
  </si>
  <si>
    <t xml:space="preserve">     Miguel de la Borda (cabecera)</t>
  </si>
  <si>
    <t xml:space="preserve">     Portobelo (cabecera)</t>
  </si>
  <si>
    <t xml:space="preserve">     Alanje (cabecera)</t>
  </si>
  <si>
    <t xml:space="preserve">     Puerto Armuelles (cabecera)</t>
  </si>
  <si>
    <t xml:space="preserve">     Boquerón (cabecera)</t>
  </si>
  <si>
    <t xml:space="preserve">     La Concepción (cabecera)</t>
  </si>
  <si>
    <t xml:space="preserve">     David (cabecera)</t>
  </si>
  <si>
    <t xml:space="preserve">     Dolega (cabecera)</t>
  </si>
  <si>
    <t xml:space="preserve">     Gualaca (cabecera)</t>
  </si>
  <si>
    <t xml:space="preserve">     Remedios (cabecera)</t>
  </si>
  <si>
    <t xml:space="preserve">     Río Sereno (cabecera)</t>
  </si>
  <si>
    <t xml:space="preserve">     Las Lajas (cabecera)</t>
  </si>
  <si>
    <t xml:space="preserve">     Tolé (cabecera)</t>
  </si>
  <si>
    <t xml:space="preserve">     La Palma (cabecera)</t>
  </si>
  <si>
    <t xml:space="preserve">     El Real de Santa María (cabecera)</t>
  </si>
  <si>
    <t xml:space="preserve">     Chitré (cabecera)</t>
  </si>
  <si>
    <t xml:space="preserve">     Las Minas (cabecera)</t>
  </si>
  <si>
    <t xml:space="preserve">     Los Pozos (cabecera)</t>
  </si>
  <si>
    <t xml:space="preserve">     Ocú (cabecera)</t>
  </si>
  <si>
    <t xml:space="preserve">     Parita (cabecera)</t>
  </si>
  <si>
    <t xml:space="preserve">     Pesé (cabecera)</t>
  </si>
  <si>
    <t xml:space="preserve">     Santa María (cabecera)</t>
  </si>
  <si>
    <t xml:space="preserve">     Guararé (cabecera)</t>
  </si>
  <si>
    <t xml:space="preserve">     Las Tablas (cabecera)</t>
  </si>
  <si>
    <t xml:space="preserve">     La Villa de Los Santos (cabecera)</t>
  </si>
  <si>
    <t xml:space="preserve">     Macaracas (cabecera)</t>
  </si>
  <si>
    <t xml:space="preserve">     Pedasí (cabecera)</t>
  </si>
  <si>
    <t xml:space="preserve">     Pocrí (cabecera)</t>
  </si>
  <si>
    <t xml:space="preserve">     Tonosí (cabecera)</t>
  </si>
  <si>
    <t xml:space="preserve">     San Miguel (cabecera)</t>
  </si>
  <si>
    <t xml:space="preserve">     Chimán (cabecera)</t>
  </si>
  <si>
    <t xml:space="preserve">     Arraiján (cabecera)</t>
  </si>
  <si>
    <t xml:space="preserve">     Capira (cabecera)</t>
  </si>
  <si>
    <t xml:space="preserve">     Chame (cabecera)</t>
  </si>
  <si>
    <t xml:space="preserve">     San Carlos (cabecera)</t>
  </si>
  <si>
    <t xml:space="preserve">     Atalaya (cabecera)</t>
  </si>
  <si>
    <t xml:space="preserve">     Calobre (cabecera)</t>
  </si>
  <si>
    <t xml:space="preserve">     Cañazas (cabecera)</t>
  </si>
  <si>
    <t xml:space="preserve">     La Mesa (cabecera)</t>
  </si>
  <si>
    <t xml:space="preserve">     Las Palmas (cabecera)</t>
  </si>
  <si>
    <t xml:space="preserve">     Río de Jesús (cabecera)</t>
  </si>
  <si>
    <t xml:space="preserve">     San Francisco (cabecera)</t>
  </si>
  <si>
    <t xml:space="preserve">     Santa Fe (cabecera)</t>
  </si>
  <si>
    <t xml:space="preserve">     Santiago (cabecera)</t>
  </si>
  <si>
    <t xml:space="preserve">     Soná (cabecera)</t>
  </si>
  <si>
    <t xml:space="preserve">     Llano de Catival o Mariato (cabecera)</t>
  </si>
  <si>
    <t xml:space="preserve">     Narganá (cabecera)</t>
  </si>
  <si>
    <t xml:space="preserve">     Cirilo Guaynora (cabecera)</t>
  </si>
  <si>
    <t xml:space="preserve">     Soloy (cabecera)</t>
  </si>
  <si>
    <t xml:space="preserve">     Hato Pilón (cabecera)</t>
  </si>
  <si>
    <t xml:space="preserve">     Chichica (cabecera)</t>
  </si>
  <si>
    <t xml:space="preserve">     Cerro Iglesias (cabecera)</t>
  </si>
  <si>
    <t xml:space="preserve">     Buenos Aires (cabecera)</t>
  </si>
  <si>
    <t xml:space="preserve">     Coclé del Norte</t>
  </si>
  <si>
    <t xml:space="preserve">     Aserrío de Gariché</t>
  </si>
  <si>
    <t xml:space="preserve">     Comarca Kuna de Madungandí</t>
  </si>
  <si>
    <t>Panamá Oeste</t>
  </si>
  <si>
    <t xml:space="preserve">     El Piro No.2</t>
  </si>
  <si>
    <t xml:space="preserve">   Santa Catalina o Calovébora</t>
  </si>
  <si>
    <t xml:space="preserve">     Santa Catalina o Calovébora </t>
  </si>
  <si>
    <t xml:space="preserve">     Alto Bilingüe</t>
  </si>
  <si>
    <t xml:space="preserve">     Valle Bonito</t>
  </si>
  <si>
    <t>0.00  Cuando la cantidad es menor a la mitad de unidad o fracción decimal adoptada, para la expresión del dato.</t>
  </si>
  <si>
    <t>Cuadro 36. ZAPALLO, EXPLOTACIONES, SUPERFICIE SEMBRADA, PERDIDA, MECANIZADA, COSECHA EN LA REPÚBLICA, SEGÚN PROVINCIA, COMARCA INDÍGENA, DISTRITO Y CORREGIMIENTO: AÑO AGRÍCOLA  2023/24</t>
  </si>
  <si>
    <t>NOTA: Las provincias, comarcas indígenas, distritos y corregimientos que no registraron aportación, no fueron incluidos en el cuadro.</t>
  </si>
  <si>
    <t>Cosecha     
(En unidades)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</si>
</sst>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  <xf numFmtId="0" fontId="1" fillId="2" borderId="1"/>
    <xf numFmtId="0" fontId="1" fillId="2" borderId="1"/>
  </cellStyleXfs>
  <cellXfs count="29">
    <xf numFmtId="0" fontId="0" fillId="0" borderId="0" xfId="0"/>
    <xf numFmtId="0" fontId="4" fillId="4" borderId="0" xfId="0" applyFont="1" applyFill="1"/>
    <xf numFmtId="0" fontId="5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/>
    <xf numFmtId="164" fontId="2" fillId="4" borderId="1" xfId="43" applyNumberFormat="1" applyFont="1" applyFill="1" applyBorder="1" applyAlignment="1">
      <alignment horizontal="left" vertical="justify"/>
    </xf>
    <xf numFmtId="164" fontId="2" fillId="4" borderId="4" xfId="43" applyNumberFormat="1" applyFont="1" applyFill="1" applyBorder="1" applyAlignment="1">
      <alignment horizontal="left" vertical="justify"/>
    </xf>
    <xf numFmtId="165" fontId="6" fillId="3" borderId="8" xfId="43" applyNumberFormat="1" applyFont="1" applyFill="1" applyBorder="1" applyAlignment="1">
      <alignment horizontal="center" vertical="center" wrapText="1"/>
    </xf>
    <xf numFmtId="164" fontId="3" fillId="4" borderId="1" xfId="43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164" fontId="2" fillId="4" borderId="1" xfId="43" applyNumberFormat="1" applyFont="1" applyFill="1" applyBorder="1" applyAlignment="1">
      <alignment horizontal="left" vertical="center"/>
    </xf>
    <xf numFmtId="0" fontId="2" fillId="4" borderId="1" xfId="45" applyFont="1" applyFill="1" applyBorder="1" applyAlignment="1">
      <alignment horizontal="left" vertical="center"/>
    </xf>
    <xf numFmtId="49" fontId="4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164" fontId="3" fillId="4" borderId="2" xfId="43" applyNumberFormat="1" applyFont="1" applyFill="1" applyBorder="1" applyAlignment="1">
      <alignment horizontal="right" vertical="center" wrapText="1"/>
    </xf>
    <xf numFmtId="43" fontId="3" fillId="4" borderId="2" xfId="43" applyNumberFormat="1" applyFont="1" applyFill="1" applyBorder="1" applyAlignment="1">
      <alignment horizontal="right" vertical="center" wrapText="1"/>
    </xf>
    <xf numFmtId="164" fontId="3" fillId="0" borderId="3" xfId="43" applyNumberFormat="1" applyFont="1" applyFill="1" applyBorder="1" applyAlignment="1">
      <alignment horizontal="right" vertical="center" wrapText="1"/>
    </xf>
    <xf numFmtId="164" fontId="3" fillId="4" borderId="3" xfId="43" applyNumberFormat="1" applyFont="1" applyFill="1" applyBorder="1" applyAlignment="1">
      <alignment horizontal="right" vertical="center" wrapText="1"/>
    </xf>
    <xf numFmtId="164" fontId="2" fillId="4" borderId="2" xfId="43" applyNumberFormat="1" applyFont="1" applyFill="1" applyBorder="1" applyAlignment="1">
      <alignment horizontal="right" vertical="center" wrapText="1"/>
    </xf>
    <xf numFmtId="43" fontId="2" fillId="4" borderId="2" xfId="43" applyNumberFormat="1" applyFont="1" applyFill="1" applyBorder="1" applyAlignment="1">
      <alignment horizontal="right" vertical="center" wrapText="1"/>
    </xf>
    <xf numFmtId="164" fontId="2" fillId="4" borderId="3" xfId="43" applyNumberFormat="1" applyFont="1" applyFill="1" applyBorder="1" applyAlignment="1">
      <alignment horizontal="right" vertical="center" wrapText="1"/>
    </xf>
    <xf numFmtId="164" fontId="2" fillId="4" borderId="5" xfId="43" applyNumberFormat="1" applyFont="1" applyFill="1" applyBorder="1" applyAlignment="1">
      <alignment horizontal="right" vertical="center" wrapText="1"/>
    </xf>
    <xf numFmtId="43" fontId="2" fillId="4" borderId="5" xfId="43" applyNumberFormat="1" applyFont="1" applyFill="1" applyBorder="1" applyAlignment="1">
      <alignment horizontal="right" vertical="center" wrapText="1"/>
    </xf>
    <xf numFmtId="164" fontId="2" fillId="4" borderId="6" xfId="43" applyNumberFormat="1" applyFont="1" applyFill="1" applyBorder="1" applyAlignment="1">
      <alignment horizontal="right" vertical="center" wrapText="1"/>
    </xf>
    <xf numFmtId="0" fontId="4" fillId="2" borderId="7" xfId="46" applyFont="1" applyBorder="1" applyAlignment="1">
      <alignment horizontal="left" vertical="center" wrapText="1"/>
    </xf>
    <xf numFmtId="164" fontId="6" fillId="3" borderId="8" xfId="43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65" fontId="6" fillId="3" borderId="8" xfId="43" applyNumberFormat="1" applyFont="1" applyFill="1" applyBorder="1" applyAlignment="1">
      <alignment horizontal="center" vertical="center"/>
    </xf>
    <xf numFmtId="0" fontId="6" fillId="3" borderId="8" xfId="44" applyFont="1" applyFill="1" applyBorder="1" applyAlignment="1">
      <alignment horizontal="center" vertical="center" wrapText="1"/>
    </xf>
  </cellXfs>
  <cellStyles count="47">
    <cellStyle name="Millares" xfId="43" builtinId="3"/>
    <cellStyle name="Normal" xfId="0" builtinId="0"/>
    <cellStyle name="Normal 2" xfId="46"/>
    <cellStyle name="style1748977929078" xfId="1"/>
    <cellStyle name="style1748977929250" xfId="2"/>
    <cellStyle name="style1748977929375" xfId="3"/>
    <cellStyle name="style1748977929516" xfId="4"/>
    <cellStyle name="style1748977929657" xfId="5"/>
    <cellStyle name="style1748977929844" xfId="6"/>
    <cellStyle name="style1748977929953" xfId="7"/>
    <cellStyle name="style1748977930078" xfId="8"/>
    <cellStyle name="style1748977930188" xfId="9"/>
    <cellStyle name="style1748977930344" xfId="10"/>
    <cellStyle name="style1748977930485" xfId="11"/>
    <cellStyle name="style1748977930625" xfId="12"/>
    <cellStyle name="style1748977930782" xfId="13"/>
    <cellStyle name="style1748977930938" xfId="14"/>
    <cellStyle name="style1748977931094" xfId="15"/>
    <cellStyle name="style1748977931204" xfId="16"/>
    <cellStyle name="style1748977931344" xfId="17"/>
    <cellStyle name="style1748977931485" xfId="18"/>
    <cellStyle name="style1748977931641" xfId="19"/>
    <cellStyle name="style1748977931750" xfId="20"/>
    <cellStyle name="style1748977931860" xfId="21"/>
    <cellStyle name="style1748977931954" xfId="22"/>
    <cellStyle name="style1748977932813" xfId="23"/>
    <cellStyle name="style1748977932938" xfId="24"/>
    <cellStyle name="style1748977933063" xfId="25"/>
    <cellStyle name="style1748977933610" xfId="26"/>
    <cellStyle name="style1748977933782" xfId="27"/>
    <cellStyle name="style1748977934907" xfId="28"/>
    <cellStyle name="style1748977935016" xfId="29"/>
    <cellStyle name="style1748977935110" xfId="30"/>
    <cellStyle name="style1748977935219" xfId="31"/>
    <cellStyle name="style1748977935313" xfId="32"/>
    <cellStyle name="style1748977935423" xfId="33"/>
    <cellStyle name="style1748977935532" xfId="34"/>
    <cellStyle name="style1748977935641" xfId="35"/>
    <cellStyle name="style1748977935735" xfId="36"/>
    <cellStyle name="style1748977935891" xfId="37"/>
    <cellStyle name="style1748977937407" xfId="38"/>
    <cellStyle name="style1748977937532" xfId="39"/>
    <cellStyle name="style1748977937657" xfId="40"/>
    <cellStyle name="style1748977937751" xfId="41"/>
    <cellStyle name="style1748977937876" xfId="42"/>
    <cellStyle name="style1749130342627" xfId="44"/>
    <cellStyle name="style1749130345081" xfId="45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1"/>
  <sheetViews>
    <sheetView tabSelected="1" zoomScale="85" zoomScaleNormal="85" zoomScaleSheetLayoutView="100" workbookViewId="0">
      <selection activeCell="A2" sqref="A2:A3"/>
    </sheetView>
  </sheetViews>
  <sheetFormatPr baseColWidth="10" defaultColWidth="9.140625" defaultRowHeight="12.75" x14ac:dyDescent="0.2"/>
  <cols>
    <col min="1" max="1" width="37.140625" style="1" customWidth="1"/>
    <col min="2" max="5" width="15" style="1" customWidth="1"/>
    <col min="6" max="6" width="15" style="4" customWidth="1"/>
    <col min="7" max="7" width="9.140625" style="4"/>
    <col min="8" max="16384" width="9.140625" style="1"/>
  </cols>
  <sheetData>
    <row r="1" spans="1:7" ht="60" customHeight="1" x14ac:dyDescent="0.2">
      <c r="A1" s="26" t="s">
        <v>661</v>
      </c>
      <c r="B1" s="26"/>
      <c r="C1" s="26"/>
      <c r="D1" s="26"/>
      <c r="E1" s="26"/>
      <c r="F1" s="26"/>
    </row>
    <row r="2" spans="1:7" ht="30" customHeight="1" x14ac:dyDescent="0.2">
      <c r="A2" s="28" t="s">
        <v>0</v>
      </c>
      <c r="B2" s="25" t="s">
        <v>1</v>
      </c>
      <c r="C2" s="27" t="s">
        <v>584</v>
      </c>
      <c r="D2" s="27"/>
      <c r="E2" s="27"/>
      <c r="F2" s="25" t="s">
        <v>663</v>
      </c>
    </row>
    <row r="3" spans="1:7" ht="30" customHeight="1" x14ac:dyDescent="0.2">
      <c r="A3" s="28"/>
      <c r="B3" s="25"/>
      <c r="C3" s="7" t="s">
        <v>2</v>
      </c>
      <c r="D3" s="7" t="s">
        <v>3</v>
      </c>
      <c r="E3" s="7" t="s">
        <v>4</v>
      </c>
      <c r="F3" s="25"/>
    </row>
    <row r="4" spans="1:7" s="9" customFormat="1" ht="21" customHeight="1" x14ac:dyDescent="0.25">
      <c r="A4" s="8" t="s">
        <v>585</v>
      </c>
      <c r="B4" s="14">
        <f>SUM(B5+B41+B99+B143+B249+B275+B329+B411+B454+B519+B619+B625+B632)</f>
        <v>9230</v>
      </c>
      <c r="C4" s="15">
        <f t="shared" ref="C4:F4" si="0">SUM(C5+C41+C99+C143+C249+C275+C329+C411+C454+C519+C619+C625+C632)</f>
        <v>1040.4602908279999</v>
      </c>
      <c r="D4" s="15">
        <f t="shared" si="0"/>
        <v>104.75383879359156</v>
      </c>
      <c r="E4" s="15">
        <f t="shared" si="0"/>
        <v>403.54933968659998</v>
      </c>
      <c r="F4" s="16">
        <f t="shared" si="0"/>
        <v>3200450.1012500008</v>
      </c>
      <c r="G4" s="3"/>
    </row>
    <row r="5" spans="1:7" s="9" customFormat="1" ht="21" customHeight="1" x14ac:dyDescent="0.25">
      <c r="A5" s="10" t="s">
        <v>8</v>
      </c>
      <c r="B5" s="14">
        <f>SUM(B6+B11+B28+B33)</f>
        <v>272</v>
      </c>
      <c r="C5" s="15">
        <f t="shared" ref="C5:F5" si="1">SUM(C6+C11+C28+C33)</f>
        <v>5.1405568959999997</v>
      </c>
      <c r="D5" s="15">
        <f t="shared" si="1"/>
        <v>0.56316706629803914</v>
      </c>
      <c r="E5" s="15">
        <f t="shared" si="1"/>
        <v>0</v>
      </c>
      <c r="F5" s="17">
        <f t="shared" si="1"/>
        <v>13397.375000000002</v>
      </c>
      <c r="G5" s="3"/>
    </row>
    <row r="6" spans="1:7" ht="15" customHeight="1" x14ac:dyDescent="0.2">
      <c r="A6" s="5" t="s">
        <v>18</v>
      </c>
      <c r="B6" s="14">
        <v>17</v>
      </c>
      <c r="C6" s="15">
        <v>4.2246758999999995E-2</v>
      </c>
      <c r="D6" s="15">
        <v>2.8804611999999992E-3</v>
      </c>
      <c r="E6" s="15">
        <v>0</v>
      </c>
      <c r="F6" s="17">
        <v>206.25</v>
      </c>
    </row>
    <row r="7" spans="1:7" ht="15" customHeight="1" x14ac:dyDescent="0.2">
      <c r="A7" s="5" t="s">
        <v>587</v>
      </c>
      <c r="B7" s="18">
        <v>3</v>
      </c>
      <c r="C7" s="19">
        <v>2.4003840000000002E-3</v>
      </c>
      <c r="D7" s="19">
        <v>0</v>
      </c>
      <c r="E7" s="19">
        <v>0</v>
      </c>
      <c r="F7" s="20">
        <v>15</v>
      </c>
    </row>
    <row r="8" spans="1:7" ht="15" customHeight="1" x14ac:dyDescent="0.2">
      <c r="A8" s="5" t="s">
        <v>19</v>
      </c>
      <c r="B8" s="18">
        <v>7</v>
      </c>
      <c r="C8" s="19">
        <v>2.2083533000000002E-2</v>
      </c>
      <c r="D8" s="19">
        <v>1.9203071999999996E-3</v>
      </c>
      <c r="E8" s="19">
        <v>0</v>
      </c>
      <c r="F8" s="20">
        <v>94.999999999999986</v>
      </c>
    </row>
    <row r="9" spans="1:7" ht="15" customHeight="1" x14ac:dyDescent="0.2">
      <c r="A9" s="5" t="s">
        <v>20</v>
      </c>
      <c r="B9" s="18">
        <v>3</v>
      </c>
      <c r="C9" s="19">
        <v>7.2011520000000006E-3</v>
      </c>
      <c r="D9" s="19">
        <v>9.6015399999999996E-4</v>
      </c>
      <c r="E9" s="19">
        <v>0</v>
      </c>
      <c r="F9" s="20">
        <v>13.750000000000002</v>
      </c>
    </row>
    <row r="10" spans="1:7" ht="15" customHeight="1" x14ac:dyDescent="0.2">
      <c r="A10" s="5" t="s">
        <v>21</v>
      </c>
      <c r="B10" s="18">
        <v>4</v>
      </c>
      <c r="C10" s="19">
        <v>1.0561690000000002E-2</v>
      </c>
      <c r="D10" s="19">
        <v>0</v>
      </c>
      <c r="E10" s="19">
        <v>0</v>
      </c>
      <c r="F10" s="20">
        <v>82.5</v>
      </c>
    </row>
    <row r="11" spans="1:7" ht="15" customHeight="1" x14ac:dyDescent="0.2">
      <c r="A11" s="5" t="s">
        <v>22</v>
      </c>
      <c r="B11" s="14">
        <v>199</v>
      </c>
      <c r="C11" s="15">
        <v>4.3297311650000001</v>
      </c>
      <c r="D11" s="15">
        <v>0.53684445486470589</v>
      </c>
      <c r="E11" s="15">
        <v>0</v>
      </c>
      <c r="F11" s="17">
        <v>10108.625000000002</v>
      </c>
    </row>
    <row r="12" spans="1:7" ht="15" customHeight="1" x14ac:dyDescent="0.2">
      <c r="A12" s="5" t="s">
        <v>588</v>
      </c>
      <c r="B12" s="18">
        <v>10</v>
      </c>
      <c r="C12" s="19">
        <v>4.9121458E-2</v>
      </c>
      <c r="D12" s="19">
        <v>2.8804603333333336E-3</v>
      </c>
      <c r="E12" s="19">
        <v>0</v>
      </c>
      <c r="F12" s="20">
        <v>56</v>
      </c>
    </row>
    <row r="13" spans="1:7" ht="15" customHeight="1" x14ac:dyDescent="0.2">
      <c r="A13" s="5" t="s">
        <v>23</v>
      </c>
      <c r="B13" s="18">
        <v>8</v>
      </c>
      <c r="C13" s="19">
        <v>1.250561689</v>
      </c>
      <c r="D13" s="19">
        <v>0.5</v>
      </c>
      <c r="E13" s="19">
        <v>0</v>
      </c>
      <c r="F13" s="20">
        <v>912.5</v>
      </c>
    </row>
    <row r="14" spans="1:7" ht="15" customHeight="1" x14ac:dyDescent="0.2">
      <c r="A14" s="5" t="s">
        <v>24</v>
      </c>
      <c r="B14" s="18">
        <v>59</v>
      </c>
      <c r="C14" s="19">
        <v>0.17530004899999999</v>
      </c>
      <c r="D14" s="19">
        <v>1.0561689764705876E-2</v>
      </c>
      <c r="E14" s="19">
        <v>0</v>
      </c>
      <c r="F14" s="20">
        <v>672.87500000000011</v>
      </c>
    </row>
    <row r="15" spans="1:7" ht="15" customHeight="1" x14ac:dyDescent="0.2">
      <c r="A15" s="5" t="s">
        <v>25</v>
      </c>
      <c r="B15" s="18">
        <v>20</v>
      </c>
      <c r="C15" s="19">
        <v>1.9203075999999999E-2</v>
      </c>
      <c r="D15" s="19">
        <v>2.8804616000000002E-3</v>
      </c>
      <c r="E15" s="19">
        <v>0</v>
      </c>
      <c r="F15" s="20">
        <v>198.87499999999994</v>
      </c>
    </row>
    <row r="16" spans="1:7" ht="15" customHeight="1" x14ac:dyDescent="0.2">
      <c r="A16" s="5" t="s">
        <v>26</v>
      </c>
      <c r="B16" s="18">
        <v>3</v>
      </c>
      <c r="C16" s="19">
        <v>1.4800768000000001E-2</v>
      </c>
      <c r="D16" s="19">
        <v>0</v>
      </c>
      <c r="E16" s="19">
        <v>0</v>
      </c>
      <c r="F16" s="20">
        <v>43.75</v>
      </c>
    </row>
    <row r="17" spans="1:6" ht="15" customHeight="1" x14ac:dyDescent="0.2">
      <c r="A17" s="5" t="s">
        <v>27</v>
      </c>
      <c r="B17" s="18">
        <v>7</v>
      </c>
      <c r="C17" s="19">
        <v>1.7282766000000001E-2</v>
      </c>
      <c r="D17" s="19">
        <v>0</v>
      </c>
      <c r="E17" s="19">
        <v>0</v>
      </c>
      <c r="F17" s="20">
        <v>55.5</v>
      </c>
    </row>
    <row r="18" spans="1:6" ht="15" customHeight="1" x14ac:dyDescent="0.2">
      <c r="A18" s="5" t="s">
        <v>28</v>
      </c>
      <c r="B18" s="18">
        <v>4</v>
      </c>
      <c r="C18" s="19">
        <v>6.2409990000000005E-3</v>
      </c>
      <c r="D18" s="19">
        <v>0</v>
      </c>
      <c r="E18" s="19">
        <v>0</v>
      </c>
      <c r="F18" s="20">
        <v>73.5</v>
      </c>
    </row>
    <row r="19" spans="1:6" ht="15" customHeight="1" x14ac:dyDescent="0.2">
      <c r="A19" s="5" t="s">
        <v>29</v>
      </c>
      <c r="B19" s="18">
        <v>26</v>
      </c>
      <c r="C19" s="19">
        <v>0.65648584100000007</v>
      </c>
      <c r="D19" s="19">
        <v>0</v>
      </c>
      <c r="E19" s="19">
        <v>0</v>
      </c>
      <c r="F19" s="20">
        <v>3034.5</v>
      </c>
    </row>
    <row r="20" spans="1:6" ht="15" customHeight="1" x14ac:dyDescent="0.2">
      <c r="A20" s="5" t="s">
        <v>30</v>
      </c>
      <c r="B20" s="18">
        <v>10</v>
      </c>
      <c r="C20" s="19">
        <v>2.9601536999999997E-2</v>
      </c>
      <c r="D20" s="19">
        <v>2.4003840000000002E-3</v>
      </c>
      <c r="E20" s="19">
        <v>0</v>
      </c>
      <c r="F20" s="20">
        <v>82.5</v>
      </c>
    </row>
    <row r="21" spans="1:6" ht="15" customHeight="1" x14ac:dyDescent="0.2">
      <c r="A21" s="5" t="s">
        <v>31</v>
      </c>
      <c r="B21" s="18">
        <v>19</v>
      </c>
      <c r="C21" s="19">
        <v>0.75168506899999998</v>
      </c>
      <c r="D21" s="19">
        <v>2.8804606666666664E-3</v>
      </c>
      <c r="E21" s="19">
        <v>0</v>
      </c>
      <c r="F21" s="20">
        <v>1145.5</v>
      </c>
    </row>
    <row r="22" spans="1:6" ht="15" customHeight="1" x14ac:dyDescent="0.2">
      <c r="A22" s="5" t="s">
        <v>32</v>
      </c>
      <c r="B22" s="18">
        <v>1</v>
      </c>
      <c r="C22" s="19">
        <v>4.8007680000000004E-3</v>
      </c>
      <c r="D22" s="19">
        <v>0</v>
      </c>
      <c r="E22" s="19">
        <v>0</v>
      </c>
      <c r="F22" s="20">
        <v>30</v>
      </c>
    </row>
    <row r="23" spans="1:6" ht="15" customHeight="1" x14ac:dyDescent="0.2">
      <c r="A23" s="5" t="s">
        <v>33</v>
      </c>
      <c r="B23" s="18">
        <v>8</v>
      </c>
      <c r="C23" s="19">
        <v>1.1041767000000001E-2</v>
      </c>
      <c r="D23" s="19">
        <v>0</v>
      </c>
      <c r="E23" s="19">
        <v>0</v>
      </c>
      <c r="F23" s="20">
        <v>117.125</v>
      </c>
    </row>
    <row r="24" spans="1:6" ht="15" customHeight="1" x14ac:dyDescent="0.2">
      <c r="A24" s="5" t="s">
        <v>34</v>
      </c>
      <c r="B24" s="18">
        <v>1</v>
      </c>
      <c r="C24" s="19">
        <v>3.3605380000000002E-3</v>
      </c>
      <c r="D24" s="19">
        <v>0</v>
      </c>
      <c r="E24" s="19">
        <v>0</v>
      </c>
      <c r="F24" s="20">
        <v>7</v>
      </c>
    </row>
    <row r="25" spans="1:6" ht="15" customHeight="1" x14ac:dyDescent="0.2">
      <c r="A25" s="5" t="s">
        <v>35</v>
      </c>
      <c r="B25" s="18">
        <v>9</v>
      </c>
      <c r="C25" s="19">
        <v>1.8722994999999999E-2</v>
      </c>
      <c r="D25" s="19">
        <v>6.2409985000000008E-3</v>
      </c>
      <c r="E25" s="19">
        <v>0</v>
      </c>
      <c r="F25" s="20">
        <v>112.5</v>
      </c>
    </row>
    <row r="26" spans="1:6" ht="15" customHeight="1" x14ac:dyDescent="0.2">
      <c r="A26" s="5" t="s">
        <v>36</v>
      </c>
      <c r="B26" s="18">
        <v>4</v>
      </c>
      <c r="C26" s="19">
        <v>1.9203079999999999E-3</v>
      </c>
      <c r="D26" s="19">
        <v>0</v>
      </c>
      <c r="E26" s="19">
        <v>0</v>
      </c>
      <c r="F26" s="20">
        <v>17</v>
      </c>
    </row>
    <row r="27" spans="1:6" ht="15" customHeight="1" x14ac:dyDescent="0.2">
      <c r="A27" s="5" t="s">
        <v>37</v>
      </c>
      <c r="B27" s="18">
        <v>10</v>
      </c>
      <c r="C27" s="19">
        <v>1.3196015370000003</v>
      </c>
      <c r="D27" s="19">
        <v>8.9999999999999993E-3</v>
      </c>
      <c r="E27" s="19">
        <v>0</v>
      </c>
      <c r="F27" s="20">
        <v>3549.5</v>
      </c>
    </row>
    <row r="28" spans="1:6" ht="15" customHeight="1" x14ac:dyDescent="0.2">
      <c r="A28" s="5" t="s">
        <v>38</v>
      </c>
      <c r="B28" s="14">
        <v>15</v>
      </c>
      <c r="C28" s="15">
        <v>5.2645222999999998E-2</v>
      </c>
      <c r="D28" s="15">
        <v>9.6015358999999995E-3</v>
      </c>
      <c r="E28" s="15">
        <v>0</v>
      </c>
      <c r="F28" s="17">
        <v>169.875</v>
      </c>
    </row>
    <row r="29" spans="1:6" ht="15" customHeight="1" x14ac:dyDescent="0.2">
      <c r="A29" s="5" t="s">
        <v>589</v>
      </c>
      <c r="B29" s="18">
        <v>3</v>
      </c>
      <c r="C29" s="19">
        <v>2.4003840000000002E-3</v>
      </c>
      <c r="D29" s="19">
        <v>0</v>
      </c>
      <c r="E29" s="19">
        <v>0</v>
      </c>
      <c r="F29" s="20">
        <v>24.375</v>
      </c>
    </row>
    <row r="30" spans="1:6" ht="15" customHeight="1" x14ac:dyDescent="0.2">
      <c r="A30" s="5" t="s">
        <v>39</v>
      </c>
      <c r="B30" s="18">
        <v>5</v>
      </c>
      <c r="C30" s="19">
        <v>6.2409990000000005E-3</v>
      </c>
      <c r="D30" s="19">
        <v>0</v>
      </c>
      <c r="E30" s="19">
        <v>0</v>
      </c>
      <c r="F30" s="20">
        <v>37.75</v>
      </c>
    </row>
    <row r="31" spans="1:6" ht="15" customHeight="1" x14ac:dyDescent="0.2">
      <c r="A31" s="5" t="s">
        <v>40</v>
      </c>
      <c r="B31" s="18">
        <v>1</v>
      </c>
      <c r="C31" s="19">
        <v>2.4003840000000002E-3</v>
      </c>
      <c r="D31" s="19">
        <v>0</v>
      </c>
      <c r="E31" s="19">
        <v>0</v>
      </c>
      <c r="F31" s="20">
        <v>6.25</v>
      </c>
    </row>
    <row r="32" spans="1:6" ht="15" customHeight="1" x14ac:dyDescent="0.2">
      <c r="A32" s="5" t="s">
        <v>41</v>
      </c>
      <c r="B32" s="18">
        <v>6</v>
      </c>
      <c r="C32" s="19">
        <v>4.1603455999999997E-2</v>
      </c>
      <c r="D32" s="19">
        <v>9.6015358999999995E-3</v>
      </c>
      <c r="E32" s="19">
        <v>0</v>
      </c>
      <c r="F32" s="20">
        <v>101.5</v>
      </c>
    </row>
    <row r="33" spans="1:6" ht="15" customHeight="1" x14ac:dyDescent="0.2">
      <c r="A33" s="5" t="s">
        <v>42</v>
      </c>
      <c r="B33" s="14">
        <v>41</v>
      </c>
      <c r="C33" s="15">
        <v>0.71593374899999984</v>
      </c>
      <c r="D33" s="15">
        <v>1.3840614333333331E-2</v>
      </c>
      <c r="E33" s="15">
        <v>0</v>
      </c>
      <c r="F33" s="17">
        <v>2912.6249999999995</v>
      </c>
    </row>
    <row r="34" spans="1:6" ht="15" customHeight="1" x14ac:dyDescent="0.2">
      <c r="A34" s="5" t="s">
        <v>590</v>
      </c>
      <c r="B34" s="18">
        <v>10</v>
      </c>
      <c r="C34" s="19">
        <v>1.2001921000000002E-2</v>
      </c>
      <c r="D34" s="19">
        <v>2.8804609999999995E-3</v>
      </c>
      <c r="E34" s="19">
        <v>0</v>
      </c>
      <c r="F34" s="20">
        <v>58</v>
      </c>
    </row>
    <row r="35" spans="1:6" ht="15" customHeight="1" x14ac:dyDescent="0.2">
      <c r="A35" s="5" t="s">
        <v>43</v>
      </c>
      <c r="B35" s="18">
        <v>9</v>
      </c>
      <c r="C35" s="19">
        <v>2.8324531999999999E-2</v>
      </c>
      <c r="D35" s="19">
        <v>0</v>
      </c>
      <c r="E35" s="19">
        <v>0</v>
      </c>
      <c r="F35" s="20">
        <v>140</v>
      </c>
    </row>
    <row r="36" spans="1:6" ht="15" customHeight="1" x14ac:dyDescent="0.2">
      <c r="A36" s="5" t="s">
        <v>44</v>
      </c>
      <c r="B36" s="18">
        <v>1</v>
      </c>
      <c r="C36" s="19">
        <v>9.6015399999999996E-4</v>
      </c>
      <c r="D36" s="19">
        <v>0</v>
      </c>
      <c r="E36" s="19">
        <v>0</v>
      </c>
      <c r="F36" s="20">
        <v>6.25</v>
      </c>
    </row>
    <row r="37" spans="1:6" ht="15" customHeight="1" x14ac:dyDescent="0.2">
      <c r="A37" s="5" t="s">
        <v>45</v>
      </c>
      <c r="B37" s="18">
        <v>7</v>
      </c>
      <c r="C37" s="19">
        <v>6.3442151000000002E-2</v>
      </c>
      <c r="D37" s="19">
        <v>9.6015333333333342E-4</v>
      </c>
      <c r="E37" s="19">
        <v>0</v>
      </c>
      <c r="F37" s="20">
        <v>355.24999999999994</v>
      </c>
    </row>
    <row r="38" spans="1:6" ht="15" customHeight="1" x14ac:dyDescent="0.2">
      <c r="A38" s="5" t="s">
        <v>46</v>
      </c>
      <c r="B38" s="18">
        <v>2</v>
      </c>
      <c r="C38" s="19">
        <v>6.2409980000000011E-3</v>
      </c>
      <c r="D38" s="19">
        <v>0</v>
      </c>
      <c r="E38" s="19">
        <v>0</v>
      </c>
      <c r="F38" s="20">
        <v>6.25</v>
      </c>
    </row>
    <row r="39" spans="1:6" ht="15" customHeight="1" x14ac:dyDescent="0.2">
      <c r="A39" s="5" t="s">
        <v>47</v>
      </c>
      <c r="B39" s="18">
        <v>8</v>
      </c>
      <c r="C39" s="19">
        <v>0.585362457</v>
      </c>
      <c r="D39" s="19">
        <v>9.9999999999999985E-3</v>
      </c>
      <c r="E39" s="19">
        <v>0</v>
      </c>
      <c r="F39" s="20">
        <v>2264.6250000000005</v>
      </c>
    </row>
    <row r="40" spans="1:6" ht="15" customHeight="1" x14ac:dyDescent="0.2">
      <c r="A40" s="5" t="s">
        <v>48</v>
      </c>
      <c r="B40" s="18">
        <v>4</v>
      </c>
      <c r="C40" s="19">
        <v>1.9601535999999999E-2</v>
      </c>
      <c r="D40" s="19">
        <v>0</v>
      </c>
      <c r="E40" s="19">
        <v>0</v>
      </c>
      <c r="F40" s="20">
        <v>82.25</v>
      </c>
    </row>
    <row r="41" spans="1:6" ht="21" customHeight="1" x14ac:dyDescent="0.2">
      <c r="A41" s="5" t="s">
        <v>5</v>
      </c>
      <c r="B41" s="14">
        <f>SUM(B42+B50+B61+B69+B77+B83)</f>
        <v>1422</v>
      </c>
      <c r="C41" s="15">
        <f t="shared" ref="C41:F41" si="2">SUM(C42+C50+C61+C69+C77+C83)</f>
        <v>117.6070791989999</v>
      </c>
      <c r="D41" s="15">
        <f t="shared" si="2"/>
        <v>3.860450091388095</v>
      </c>
      <c r="E41" s="15">
        <f t="shared" si="2"/>
        <v>62.392120000000013</v>
      </c>
      <c r="F41" s="17">
        <f t="shared" si="2"/>
        <v>301193.47624999995</v>
      </c>
    </row>
    <row r="42" spans="1:6" ht="15" customHeight="1" x14ac:dyDescent="0.2">
      <c r="A42" s="5" t="s">
        <v>49</v>
      </c>
      <c r="B42" s="14">
        <v>26</v>
      </c>
      <c r="C42" s="15">
        <v>3.5656889110000005</v>
      </c>
      <c r="D42" s="15">
        <v>0.50624099840000003</v>
      </c>
      <c r="E42" s="15">
        <v>0</v>
      </c>
      <c r="F42" s="17">
        <v>15510</v>
      </c>
    </row>
    <row r="43" spans="1:6" ht="15" customHeight="1" x14ac:dyDescent="0.2">
      <c r="A43" s="5" t="s">
        <v>591</v>
      </c>
      <c r="B43" s="18">
        <v>6</v>
      </c>
      <c r="C43" s="19">
        <v>6.7210760000000003E-3</v>
      </c>
      <c r="D43" s="19">
        <v>1.4402304000000002E-3</v>
      </c>
      <c r="E43" s="19">
        <v>0</v>
      </c>
      <c r="F43" s="20">
        <v>23.25</v>
      </c>
    </row>
    <row r="44" spans="1:6" ht="15" customHeight="1" x14ac:dyDescent="0.2">
      <c r="A44" s="5" t="s">
        <v>50</v>
      </c>
      <c r="B44" s="18">
        <v>1</v>
      </c>
      <c r="C44" s="19">
        <v>2.4003840000000002E-3</v>
      </c>
      <c r="D44" s="19">
        <v>0</v>
      </c>
      <c r="E44" s="19">
        <v>0</v>
      </c>
      <c r="F44" s="20">
        <v>5</v>
      </c>
    </row>
    <row r="45" spans="1:6" ht="15" customHeight="1" x14ac:dyDescent="0.2">
      <c r="A45" s="5" t="s">
        <v>51</v>
      </c>
      <c r="B45" s="18">
        <v>5</v>
      </c>
      <c r="C45" s="19">
        <v>1.012880461</v>
      </c>
      <c r="D45" s="19">
        <v>0</v>
      </c>
      <c r="E45" s="19">
        <v>0</v>
      </c>
      <c r="F45" s="20">
        <v>10019.5</v>
      </c>
    </row>
    <row r="46" spans="1:6" ht="15" customHeight="1" x14ac:dyDescent="0.2">
      <c r="A46" s="5" t="s">
        <v>52</v>
      </c>
      <c r="B46" s="18">
        <v>3</v>
      </c>
      <c r="C46" s="19">
        <v>8.1613060000000001E-3</v>
      </c>
      <c r="D46" s="19">
        <v>0</v>
      </c>
      <c r="E46" s="19">
        <v>0</v>
      </c>
      <c r="F46" s="20">
        <v>114.5</v>
      </c>
    </row>
    <row r="47" spans="1:6" ht="15" customHeight="1" x14ac:dyDescent="0.2">
      <c r="A47" s="5" t="s">
        <v>53</v>
      </c>
      <c r="B47" s="18">
        <v>7</v>
      </c>
      <c r="C47" s="19">
        <v>2.5177628419999998</v>
      </c>
      <c r="D47" s="19">
        <v>0.50480076799999996</v>
      </c>
      <c r="E47" s="19">
        <v>0</v>
      </c>
      <c r="F47" s="20">
        <v>5279.75</v>
      </c>
    </row>
    <row r="48" spans="1:6" ht="15" customHeight="1" x14ac:dyDescent="0.2">
      <c r="A48" s="5" t="s">
        <v>54</v>
      </c>
      <c r="B48" s="18">
        <v>3</v>
      </c>
      <c r="C48" s="19">
        <v>1.5362458000000001E-2</v>
      </c>
      <c r="D48" s="19">
        <v>0</v>
      </c>
      <c r="E48" s="19">
        <v>0</v>
      </c>
      <c r="F48" s="20">
        <v>58.000000000000007</v>
      </c>
    </row>
    <row r="49" spans="1:6" ht="15" customHeight="1" x14ac:dyDescent="0.2">
      <c r="A49" s="5" t="s">
        <v>55</v>
      </c>
      <c r="B49" s="18">
        <v>1</v>
      </c>
      <c r="C49" s="19">
        <v>2.4003840000000002E-3</v>
      </c>
      <c r="D49" s="19">
        <v>0</v>
      </c>
      <c r="E49" s="19">
        <v>0</v>
      </c>
      <c r="F49" s="20">
        <v>10</v>
      </c>
    </row>
    <row r="50" spans="1:6" ht="15" customHeight="1" x14ac:dyDescent="0.2">
      <c r="A50" s="5" t="s">
        <v>56</v>
      </c>
      <c r="B50" s="14">
        <v>531</v>
      </c>
      <c r="C50" s="15">
        <v>3.9092414679999972</v>
      </c>
      <c r="D50" s="15">
        <v>0.27554529656666693</v>
      </c>
      <c r="E50" s="15">
        <v>1.4400000000000015</v>
      </c>
      <c r="F50" s="17">
        <v>14095.249999999998</v>
      </c>
    </row>
    <row r="51" spans="1:6" ht="15" customHeight="1" x14ac:dyDescent="0.2">
      <c r="A51" s="5" t="s">
        <v>592</v>
      </c>
      <c r="B51" s="18">
        <v>33</v>
      </c>
      <c r="C51" s="19">
        <v>0.62337013899999993</v>
      </c>
      <c r="D51" s="19">
        <v>1.8041765999999997E-2</v>
      </c>
      <c r="E51" s="19">
        <v>0</v>
      </c>
      <c r="F51" s="20">
        <v>1766.2500000000002</v>
      </c>
    </row>
    <row r="52" spans="1:6" ht="15" customHeight="1" x14ac:dyDescent="0.2">
      <c r="A52" s="5" t="s">
        <v>57</v>
      </c>
      <c r="B52" s="18">
        <v>75</v>
      </c>
      <c r="C52" s="19">
        <v>0.22395102799999997</v>
      </c>
      <c r="D52" s="19">
        <v>5.8195037349999999E-2</v>
      </c>
      <c r="E52" s="19">
        <v>0</v>
      </c>
      <c r="F52" s="20">
        <v>1329.3750000000005</v>
      </c>
    </row>
    <row r="53" spans="1:6" ht="15" customHeight="1" x14ac:dyDescent="0.2">
      <c r="A53" s="5" t="s">
        <v>58</v>
      </c>
      <c r="B53" s="18">
        <v>40</v>
      </c>
      <c r="C53" s="19">
        <v>0.190571292</v>
      </c>
      <c r="D53" s="19">
        <v>3.3605376E-3</v>
      </c>
      <c r="E53" s="19">
        <v>0</v>
      </c>
      <c r="F53" s="20">
        <v>579.5</v>
      </c>
    </row>
    <row r="54" spans="1:6" ht="15" customHeight="1" x14ac:dyDescent="0.2">
      <c r="A54" s="5" t="s">
        <v>59</v>
      </c>
      <c r="B54" s="18">
        <v>25</v>
      </c>
      <c r="C54" s="19">
        <v>0.15673067700000001</v>
      </c>
      <c r="D54" s="19">
        <v>3.8406144000000006E-3</v>
      </c>
      <c r="E54" s="19">
        <v>0</v>
      </c>
      <c r="F54" s="20">
        <v>389</v>
      </c>
    </row>
    <row r="55" spans="1:6" ht="15" customHeight="1" x14ac:dyDescent="0.2">
      <c r="A55" s="5" t="s">
        <v>60</v>
      </c>
      <c r="B55" s="18">
        <v>51</v>
      </c>
      <c r="C55" s="19">
        <v>0.12801728200000001</v>
      </c>
      <c r="D55" s="19">
        <v>1.6082381149999995E-2</v>
      </c>
      <c r="E55" s="19">
        <v>0</v>
      </c>
      <c r="F55" s="20">
        <v>1260.2499999999998</v>
      </c>
    </row>
    <row r="56" spans="1:6" ht="15" customHeight="1" x14ac:dyDescent="0.2">
      <c r="A56" s="5" t="s">
        <v>61</v>
      </c>
      <c r="B56" s="18">
        <v>68</v>
      </c>
      <c r="C56" s="19">
        <v>1.6760249640000009</v>
      </c>
      <c r="D56" s="19">
        <v>1.6802688595238098E-2</v>
      </c>
      <c r="E56" s="19">
        <v>1.44</v>
      </c>
      <c r="F56" s="20">
        <v>4629.7499999999982</v>
      </c>
    </row>
    <row r="57" spans="1:6" ht="15" customHeight="1" x14ac:dyDescent="0.2">
      <c r="A57" s="5" t="s">
        <v>62</v>
      </c>
      <c r="B57" s="18">
        <v>68</v>
      </c>
      <c r="C57" s="19">
        <v>0.26642342900000004</v>
      </c>
      <c r="D57" s="19">
        <v>2.1603455649999999E-2</v>
      </c>
      <c r="E57" s="19">
        <v>0</v>
      </c>
      <c r="F57" s="20">
        <v>1081</v>
      </c>
    </row>
    <row r="58" spans="1:6" ht="15" customHeight="1" x14ac:dyDescent="0.2">
      <c r="A58" s="5" t="s">
        <v>63</v>
      </c>
      <c r="B58" s="18">
        <v>38</v>
      </c>
      <c r="C58" s="19">
        <v>0.11361497299999995</v>
      </c>
      <c r="D58" s="19">
        <v>1.6802687400000002E-2</v>
      </c>
      <c r="E58" s="19">
        <v>0</v>
      </c>
      <c r="F58" s="20">
        <v>730.25</v>
      </c>
    </row>
    <row r="59" spans="1:6" ht="15" customHeight="1" x14ac:dyDescent="0.2">
      <c r="A59" s="5" t="s">
        <v>64</v>
      </c>
      <c r="B59" s="18">
        <v>63</v>
      </c>
      <c r="C59" s="19">
        <v>0.21234757400000001</v>
      </c>
      <c r="D59" s="19">
        <v>3.6005759966666662E-2</v>
      </c>
      <c r="E59" s="19">
        <v>0</v>
      </c>
      <c r="F59" s="20">
        <v>951.37500000000011</v>
      </c>
    </row>
    <row r="60" spans="1:6" ht="15" customHeight="1" x14ac:dyDescent="0.2">
      <c r="A60" s="5" t="s">
        <v>65</v>
      </c>
      <c r="B60" s="18">
        <v>70</v>
      </c>
      <c r="C60" s="19">
        <v>0.31819010999999986</v>
      </c>
      <c r="D60" s="19">
        <v>8.4810368454761906E-2</v>
      </c>
      <c r="E60" s="19">
        <v>0</v>
      </c>
      <c r="F60" s="20">
        <v>1378.5000000000007</v>
      </c>
    </row>
    <row r="61" spans="1:6" ht="15" customHeight="1" x14ac:dyDescent="0.2">
      <c r="A61" s="5" t="s">
        <v>66</v>
      </c>
      <c r="B61" s="14">
        <v>200</v>
      </c>
      <c r="C61" s="15">
        <v>6.9167911620000009</v>
      </c>
      <c r="D61" s="15">
        <v>0.80170768117142843</v>
      </c>
      <c r="E61" s="15">
        <v>2E-3</v>
      </c>
      <c r="F61" s="17">
        <v>14955.375000000004</v>
      </c>
    </row>
    <row r="62" spans="1:6" ht="15" customHeight="1" x14ac:dyDescent="0.2">
      <c r="A62" s="5" t="s">
        <v>593</v>
      </c>
      <c r="B62" s="18">
        <v>13</v>
      </c>
      <c r="C62" s="19">
        <v>0.97160345699999984</v>
      </c>
      <c r="D62" s="19">
        <v>2.0866666666666665E-2</v>
      </c>
      <c r="E62" s="19">
        <v>0</v>
      </c>
      <c r="F62" s="20">
        <v>6777.8749999999982</v>
      </c>
    </row>
    <row r="63" spans="1:6" ht="15" customHeight="1" x14ac:dyDescent="0.2">
      <c r="A63" s="5" t="s">
        <v>67</v>
      </c>
      <c r="B63" s="18">
        <v>39</v>
      </c>
      <c r="C63" s="19">
        <v>0.143533362</v>
      </c>
      <c r="D63" s="19">
        <v>5.053448567142857E-2</v>
      </c>
      <c r="E63" s="19">
        <v>0</v>
      </c>
      <c r="F63" s="20">
        <v>521.125</v>
      </c>
    </row>
    <row r="64" spans="1:6" ht="15" customHeight="1" x14ac:dyDescent="0.2">
      <c r="A64" s="5" t="s">
        <v>68</v>
      </c>
      <c r="B64" s="18">
        <v>48</v>
      </c>
      <c r="C64" s="19">
        <v>5.2344215040000002</v>
      </c>
      <c r="D64" s="19">
        <v>0.64104176623333342</v>
      </c>
      <c r="E64" s="19">
        <v>0</v>
      </c>
      <c r="F64" s="20">
        <v>5935.125</v>
      </c>
    </row>
    <row r="65" spans="1:6" ht="15" customHeight="1" x14ac:dyDescent="0.2">
      <c r="A65" s="5" t="s">
        <v>69</v>
      </c>
      <c r="B65" s="18">
        <v>10</v>
      </c>
      <c r="C65" s="19">
        <v>0.27240326400000003</v>
      </c>
      <c r="D65" s="19">
        <v>4.8007680000000004E-3</v>
      </c>
      <c r="E65" s="19">
        <v>2E-3</v>
      </c>
      <c r="F65" s="20">
        <v>90.125</v>
      </c>
    </row>
    <row r="66" spans="1:6" ht="15" customHeight="1" x14ac:dyDescent="0.2">
      <c r="A66" s="5" t="s">
        <v>70</v>
      </c>
      <c r="B66" s="18">
        <v>56</v>
      </c>
      <c r="C66" s="19">
        <v>0.19937590400000002</v>
      </c>
      <c r="D66" s="19">
        <v>8.3503840999999995E-2</v>
      </c>
      <c r="E66" s="19">
        <v>0</v>
      </c>
      <c r="F66" s="20">
        <v>1384.25</v>
      </c>
    </row>
    <row r="67" spans="1:6" ht="15" customHeight="1" x14ac:dyDescent="0.2">
      <c r="A67" s="5" t="s">
        <v>71</v>
      </c>
      <c r="B67" s="18">
        <v>32</v>
      </c>
      <c r="C67" s="19">
        <v>8.921267300000002E-2</v>
      </c>
      <c r="D67" s="19">
        <v>9.6015360000000014E-4</v>
      </c>
      <c r="E67" s="19">
        <v>0</v>
      </c>
      <c r="F67" s="20">
        <v>246.24999999999997</v>
      </c>
    </row>
    <row r="68" spans="1:6" ht="15" customHeight="1" x14ac:dyDescent="0.2">
      <c r="A68" s="5" t="s">
        <v>72</v>
      </c>
      <c r="B68" s="18">
        <v>2</v>
      </c>
      <c r="C68" s="19">
        <v>6.2409980000000011E-3</v>
      </c>
      <c r="D68" s="19">
        <v>0</v>
      </c>
      <c r="E68" s="19">
        <v>0</v>
      </c>
      <c r="F68" s="20">
        <v>0.625</v>
      </c>
    </row>
    <row r="69" spans="1:6" ht="15" customHeight="1" x14ac:dyDescent="0.2">
      <c r="A69" s="5" t="s">
        <v>73</v>
      </c>
      <c r="B69" s="14">
        <v>38</v>
      </c>
      <c r="C69" s="15">
        <v>13.837210753999999</v>
      </c>
      <c r="D69" s="15">
        <v>2.0076812287999997</v>
      </c>
      <c r="E69" s="15">
        <v>1.1999999999999996E-4</v>
      </c>
      <c r="F69" s="17">
        <v>33044.000000000007</v>
      </c>
    </row>
    <row r="70" spans="1:6" ht="15" customHeight="1" x14ac:dyDescent="0.2">
      <c r="A70" s="5" t="s">
        <v>594</v>
      </c>
      <c r="B70" s="18">
        <v>5</v>
      </c>
      <c r="C70" s="19">
        <v>2.9121458999999999E-2</v>
      </c>
      <c r="D70" s="19">
        <v>1.9203074000000001E-3</v>
      </c>
      <c r="E70" s="19">
        <v>0</v>
      </c>
      <c r="F70" s="20">
        <v>81.25</v>
      </c>
    </row>
    <row r="71" spans="1:6" ht="15" customHeight="1" x14ac:dyDescent="0.2">
      <c r="A71" s="5" t="s">
        <v>74</v>
      </c>
      <c r="B71" s="18">
        <v>2</v>
      </c>
      <c r="C71" s="19">
        <v>0.24096015400000001</v>
      </c>
      <c r="D71" s="19">
        <v>4.8007699999999998E-4</v>
      </c>
      <c r="E71" s="19">
        <v>1.1999999999999999E-4</v>
      </c>
      <c r="F71" s="20">
        <v>2410</v>
      </c>
    </row>
    <row r="72" spans="1:6" ht="15" customHeight="1" x14ac:dyDescent="0.2">
      <c r="A72" s="5" t="s">
        <v>75</v>
      </c>
      <c r="B72" s="18">
        <v>6</v>
      </c>
      <c r="C72" s="19">
        <v>13.401920308000001</v>
      </c>
      <c r="D72" s="19">
        <v>2</v>
      </c>
      <c r="E72" s="19">
        <v>0</v>
      </c>
      <c r="F72" s="20">
        <v>30013</v>
      </c>
    </row>
    <row r="73" spans="1:6" ht="15" customHeight="1" x14ac:dyDescent="0.2">
      <c r="A73" s="5" t="s">
        <v>76</v>
      </c>
      <c r="B73" s="18">
        <v>6</v>
      </c>
      <c r="C73" s="19">
        <v>1.6802688E-2</v>
      </c>
      <c r="D73" s="19">
        <v>3.8406144000000001E-3</v>
      </c>
      <c r="E73" s="19">
        <v>0</v>
      </c>
      <c r="F73" s="20">
        <v>295</v>
      </c>
    </row>
    <row r="74" spans="1:6" ht="15" customHeight="1" x14ac:dyDescent="0.2">
      <c r="A74" s="5" t="s">
        <v>77</v>
      </c>
      <c r="B74" s="18">
        <v>9</v>
      </c>
      <c r="C74" s="19">
        <v>0.117681231</v>
      </c>
      <c r="D74" s="19">
        <v>0</v>
      </c>
      <c r="E74" s="19">
        <v>0</v>
      </c>
      <c r="F74" s="20">
        <v>138</v>
      </c>
    </row>
    <row r="75" spans="1:6" ht="15" customHeight="1" x14ac:dyDescent="0.2">
      <c r="A75" s="5" t="s">
        <v>78</v>
      </c>
      <c r="B75" s="18">
        <v>3</v>
      </c>
      <c r="C75" s="19">
        <v>1.344215E-2</v>
      </c>
      <c r="D75" s="19">
        <v>0</v>
      </c>
      <c r="E75" s="19">
        <v>0</v>
      </c>
      <c r="F75" s="20">
        <v>38.75</v>
      </c>
    </row>
    <row r="76" spans="1:6" ht="15" customHeight="1" x14ac:dyDescent="0.2">
      <c r="A76" s="5" t="s">
        <v>79</v>
      </c>
      <c r="B76" s="18">
        <v>7</v>
      </c>
      <c r="C76" s="19">
        <v>1.7282764000000003E-2</v>
      </c>
      <c r="D76" s="19">
        <v>1.4402300000000002E-3</v>
      </c>
      <c r="E76" s="19">
        <v>0</v>
      </c>
      <c r="F76" s="20">
        <v>68</v>
      </c>
    </row>
    <row r="77" spans="1:6" ht="15" customHeight="1" x14ac:dyDescent="0.2">
      <c r="A77" s="5" t="s">
        <v>80</v>
      </c>
      <c r="B77" s="14">
        <v>67</v>
      </c>
      <c r="C77" s="15">
        <v>8.3408257329999991</v>
      </c>
      <c r="D77" s="15">
        <v>9.1694662000000003E-3</v>
      </c>
      <c r="E77" s="15">
        <v>6.0000000000000009</v>
      </c>
      <c r="F77" s="17">
        <v>17464.375</v>
      </c>
    </row>
    <row r="78" spans="1:6" ht="15" customHeight="1" x14ac:dyDescent="0.2">
      <c r="A78" s="5" t="s">
        <v>595</v>
      </c>
      <c r="B78" s="18">
        <v>24</v>
      </c>
      <c r="C78" s="19">
        <v>6.0672107540000004</v>
      </c>
      <c r="D78" s="19">
        <v>3.8886214000000002E-3</v>
      </c>
      <c r="E78" s="19">
        <v>6</v>
      </c>
      <c r="F78" s="20">
        <v>15412.75</v>
      </c>
    </row>
    <row r="79" spans="1:6" ht="15" customHeight="1" x14ac:dyDescent="0.2">
      <c r="A79" s="5" t="s">
        <v>81</v>
      </c>
      <c r="B79" s="18">
        <v>10</v>
      </c>
      <c r="C79" s="19">
        <v>3.1685070000000003E-2</v>
      </c>
      <c r="D79" s="19">
        <v>2.4003840000000002E-3</v>
      </c>
      <c r="E79" s="19">
        <v>0</v>
      </c>
      <c r="F79" s="20">
        <v>453.00000000000006</v>
      </c>
    </row>
    <row r="80" spans="1:6" ht="15" customHeight="1" x14ac:dyDescent="0.2">
      <c r="A80" s="5" t="s">
        <v>82</v>
      </c>
      <c r="B80" s="18">
        <v>13</v>
      </c>
      <c r="C80" s="19">
        <v>7.6884300999999988E-2</v>
      </c>
      <c r="D80" s="19">
        <v>0</v>
      </c>
      <c r="E80" s="19">
        <v>0</v>
      </c>
      <c r="F80" s="20">
        <v>428.87500000000006</v>
      </c>
    </row>
    <row r="81" spans="1:6" ht="15" customHeight="1" x14ac:dyDescent="0.2">
      <c r="A81" s="5" t="s">
        <v>83</v>
      </c>
      <c r="B81" s="18">
        <v>4</v>
      </c>
      <c r="C81" s="19">
        <v>6.2409990000000005E-3</v>
      </c>
      <c r="D81" s="19">
        <v>2.8804607999999999E-3</v>
      </c>
      <c r="E81" s="19">
        <v>0</v>
      </c>
      <c r="F81" s="20">
        <v>72</v>
      </c>
    </row>
    <row r="82" spans="1:6" ht="15" customHeight="1" x14ac:dyDescent="0.2">
      <c r="A82" s="5" t="s">
        <v>84</v>
      </c>
      <c r="B82" s="18">
        <v>16</v>
      </c>
      <c r="C82" s="19">
        <v>2.1588046089999997</v>
      </c>
      <c r="D82" s="19">
        <v>0</v>
      </c>
      <c r="E82" s="19">
        <v>0</v>
      </c>
      <c r="F82" s="20">
        <v>1097.75</v>
      </c>
    </row>
    <row r="83" spans="1:6" ht="15" customHeight="1" x14ac:dyDescent="0.2">
      <c r="A83" s="5" t="s">
        <v>85</v>
      </c>
      <c r="B83" s="14">
        <v>560</v>
      </c>
      <c r="C83" s="15">
        <v>81.037321170999903</v>
      </c>
      <c r="D83" s="15">
        <v>0.26010542024999977</v>
      </c>
      <c r="E83" s="15">
        <v>54.95000000000001</v>
      </c>
      <c r="F83" s="17">
        <v>206124.47624999998</v>
      </c>
    </row>
    <row r="84" spans="1:6" ht="15" customHeight="1" x14ac:dyDescent="0.2">
      <c r="A84" s="5" t="s">
        <v>596</v>
      </c>
      <c r="B84" s="18">
        <v>35</v>
      </c>
      <c r="C84" s="19">
        <v>0.11185789500000001</v>
      </c>
      <c r="D84" s="19">
        <v>4.8007699999999992E-4</v>
      </c>
      <c r="E84" s="19">
        <v>0</v>
      </c>
      <c r="F84" s="20">
        <v>511.75000000000011</v>
      </c>
    </row>
    <row r="85" spans="1:6" ht="15" customHeight="1" x14ac:dyDescent="0.2">
      <c r="A85" s="5" t="s">
        <v>86</v>
      </c>
      <c r="B85" s="18">
        <v>31</v>
      </c>
      <c r="C85" s="19">
        <v>30.118650985000002</v>
      </c>
      <c r="D85" s="19">
        <v>1.2481996800000001E-2</v>
      </c>
      <c r="E85" s="19">
        <v>30</v>
      </c>
      <c r="F85" s="20">
        <v>75725</v>
      </c>
    </row>
    <row r="86" spans="1:6" ht="15" customHeight="1" x14ac:dyDescent="0.2">
      <c r="A86" s="5" t="s">
        <v>87</v>
      </c>
      <c r="B86" s="18">
        <v>19</v>
      </c>
      <c r="C86" s="19">
        <v>29.052328372999998</v>
      </c>
      <c r="D86" s="19">
        <v>0</v>
      </c>
      <c r="E86" s="19">
        <v>7</v>
      </c>
      <c r="F86" s="20">
        <v>71491.5</v>
      </c>
    </row>
    <row r="87" spans="1:6" ht="15" customHeight="1" x14ac:dyDescent="0.2">
      <c r="A87" s="5" t="s">
        <v>88</v>
      </c>
      <c r="B87" s="18">
        <v>53</v>
      </c>
      <c r="C87" s="19">
        <v>0.36513682199999992</v>
      </c>
      <c r="D87" s="19">
        <v>6.3442150766666691E-2</v>
      </c>
      <c r="E87" s="19">
        <v>0</v>
      </c>
      <c r="F87" s="20">
        <v>726.5</v>
      </c>
    </row>
    <row r="88" spans="1:6" ht="15" customHeight="1" x14ac:dyDescent="0.2">
      <c r="A88" s="5" t="s">
        <v>89</v>
      </c>
      <c r="B88" s="18">
        <v>56</v>
      </c>
      <c r="C88" s="19">
        <v>0.11129621099999998</v>
      </c>
      <c r="D88" s="19">
        <v>1.8561689733333331E-2</v>
      </c>
      <c r="E88" s="19">
        <v>0</v>
      </c>
      <c r="F88" s="20">
        <v>889.87500000000045</v>
      </c>
    </row>
    <row r="89" spans="1:6" ht="15" customHeight="1" x14ac:dyDescent="0.2">
      <c r="A89" s="5" t="s">
        <v>90</v>
      </c>
      <c r="B89" s="18">
        <v>53</v>
      </c>
      <c r="C89" s="19">
        <v>1.1538598159999993</v>
      </c>
      <c r="D89" s="19">
        <v>2.8161305066666659E-2</v>
      </c>
      <c r="E89" s="19">
        <v>0</v>
      </c>
      <c r="F89" s="20">
        <v>520.35124999999994</v>
      </c>
    </row>
    <row r="90" spans="1:6" ht="15" customHeight="1" x14ac:dyDescent="0.2">
      <c r="A90" s="5" t="s">
        <v>91</v>
      </c>
      <c r="B90" s="18">
        <v>8</v>
      </c>
      <c r="C90" s="19">
        <v>19.212001920000002</v>
      </c>
      <c r="D90" s="19">
        <v>0</v>
      </c>
      <c r="E90" s="19">
        <v>17.950000000000003</v>
      </c>
      <c r="F90" s="20">
        <v>49133</v>
      </c>
    </row>
    <row r="91" spans="1:6" ht="15" customHeight="1" x14ac:dyDescent="0.2">
      <c r="A91" s="5" t="s">
        <v>92</v>
      </c>
      <c r="B91" s="18">
        <v>17</v>
      </c>
      <c r="C91" s="19">
        <v>6.9846376000000002E-2</v>
      </c>
      <c r="D91" s="19">
        <v>9.641382300000001E-3</v>
      </c>
      <c r="E91" s="19">
        <v>0</v>
      </c>
      <c r="F91" s="20">
        <v>2318</v>
      </c>
    </row>
    <row r="92" spans="1:6" ht="15" customHeight="1" x14ac:dyDescent="0.2">
      <c r="A92" s="5" t="s">
        <v>93</v>
      </c>
      <c r="B92" s="18">
        <v>116</v>
      </c>
      <c r="C92" s="19">
        <v>0.3166058530000001</v>
      </c>
      <c r="D92" s="19">
        <v>4.6485836366666665E-2</v>
      </c>
      <c r="E92" s="19">
        <v>0</v>
      </c>
      <c r="F92" s="20">
        <v>1775.6249999999995</v>
      </c>
    </row>
    <row r="93" spans="1:6" ht="15" customHeight="1" x14ac:dyDescent="0.2">
      <c r="A93" s="5" t="s">
        <v>94</v>
      </c>
      <c r="B93" s="18">
        <v>3</v>
      </c>
      <c r="C93" s="19">
        <v>4.3206909999999998E-3</v>
      </c>
      <c r="D93" s="19">
        <v>0</v>
      </c>
      <c r="E93" s="19">
        <v>0</v>
      </c>
      <c r="F93" s="20">
        <v>17.5</v>
      </c>
    </row>
    <row r="94" spans="1:6" ht="15" customHeight="1" x14ac:dyDescent="0.2">
      <c r="A94" s="5" t="s">
        <v>95</v>
      </c>
      <c r="B94" s="18">
        <v>21</v>
      </c>
      <c r="C94" s="19">
        <v>9.0888143000000005E-2</v>
      </c>
      <c r="D94" s="19">
        <v>7.4003839666666659E-3</v>
      </c>
      <c r="E94" s="19">
        <v>0</v>
      </c>
      <c r="F94" s="20">
        <v>406.62500000000006</v>
      </c>
    </row>
    <row r="95" spans="1:6" ht="15" customHeight="1" x14ac:dyDescent="0.2">
      <c r="A95" s="5" t="s">
        <v>96</v>
      </c>
      <c r="B95" s="18">
        <v>26</v>
      </c>
      <c r="C95" s="19">
        <v>0.12481036899999999</v>
      </c>
      <c r="D95" s="19">
        <v>1.2001920349999999E-2</v>
      </c>
      <c r="E95" s="19">
        <v>0</v>
      </c>
      <c r="F95" s="20">
        <v>824.875</v>
      </c>
    </row>
    <row r="96" spans="1:6" ht="15" customHeight="1" x14ac:dyDescent="0.2">
      <c r="A96" s="5" t="s">
        <v>97</v>
      </c>
      <c r="B96" s="18">
        <v>72</v>
      </c>
      <c r="C96" s="19">
        <v>0.16722035499999999</v>
      </c>
      <c r="D96" s="19">
        <v>1.8562456600000006E-2</v>
      </c>
      <c r="E96" s="19">
        <v>0</v>
      </c>
      <c r="F96" s="20">
        <v>855.24999999999977</v>
      </c>
    </row>
    <row r="97" spans="1:6" ht="15" customHeight="1" x14ac:dyDescent="0.2">
      <c r="A97" s="5" t="s">
        <v>98</v>
      </c>
      <c r="B97" s="18">
        <v>47</v>
      </c>
      <c r="C97" s="19">
        <v>0.13465674699999999</v>
      </c>
      <c r="D97" s="19">
        <v>4.2886221299999992E-2</v>
      </c>
      <c r="E97" s="19">
        <v>0</v>
      </c>
      <c r="F97" s="20">
        <v>897.62499999999989</v>
      </c>
    </row>
    <row r="98" spans="1:6" ht="15" customHeight="1" x14ac:dyDescent="0.2">
      <c r="A98" s="5" t="s">
        <v>99</v>
      </c>
      <c r="B98" s="18">
        <v>3</v>
      </c>
      <c r="C98" s="19">
        <v>3.8406149999999999E-3</v>
      </c>
      <c r="D98" s="19">
        <v>0</v>
      </c>
      <c r="E98" s="19">
        <v>0</v>
      </c>
      <c r="F98" s="20">
        <v>31</v>
      </c>
    </row>
    <row r="99" spans="1:6" ht="21" customHeight="1" x14ac:dyDescent="0.2">
      <c r="A99" s="5" t="s">
        <v>9</v>
      </c>
      <c r="B99" s="14">
        <f>SUM(B100+B114+B121+B127+B133+B139)</f>
        <v>328</v>
      </c>
      <c r="C99" s="15">
        <f t="shared" ref="C99:F99" si="3">SUM(C100+C114+C121+C127+C133+C139)</f>
        <v>4.808583779000001</v>
      </c>
      <c r="D99" s="15">
        <f t="shared" si="3"/>
        <v>0.1867486794547619</v>
      </c>
      <c r="E99" s="15">
        <f t="shared" si="3"/>
        <v>0</v>
      </c>
      <c r="F99" s="17">
        <f t="shared" si="3"/>
        <v>20322.277500000007</v>
      </c>
    </row>
    <row r="100" spans="1:6" ht="15" customHeight="1" x14ac:dyDescent="0.2">
      <c r="A100" s="5" t="s">
        <v>100</v>
      </c>
      <c r="B100" s="14">
        <v>231</v>
      </c>
      <c r="C100" s="15">
        <v>3.3574315960000014</v>
      </c>
      <c r="D100" s="15">
        <v>0.16302568518809521</v>
      </c>
      <c r="E100" s="15">
        <v>0</v>
      </c>
      <c r="F100" s="17">
        <v>15591.375000000007</v>
      </c>
    </row>
    <row r="101" spans="1:6" ht="15" customHeight="1" x14ac:dyDescent="0.2">
      <c r="A101" s="5" t="s">
        <v>101</v>
      </c>
      <c r="B101" s="18">
        <v>1</v>
      </c>
      <c r="C101" s="19">
        <v>0.02</v>
      </c>
      <c r="D101" s="19">
        <v>0</v>
      </c>
      <c r="E101" s="19">
        <v>0</v>
      </c>
      <c r="F101" s="20">
        <v>6.25</v>
      </c>
    </row>
    <row r="102" spans="1:6" ht="15" customHeight="1" x14ac:dyDescent="0.2">
      <c r="A102" s="5" t="s">
        <v>102</v>
      </c>
      <c r="B102" s="18">
        <v>14</v>
      </c>
      <c r="C102" s="19">
        <v>3.3605376000000006E-2</v>
      </c>
      <c r="D102" s="19">
        <v>0</v>
      </c>
      <c r="E102" s="19">
        <v>0</v>
      </c>
      <c r="F102" s="20">
        <v>150.25</v>
      </c>
    </row>
    <row r="103" spans="1:6" ht="15" customHeight="1" x14ac:dyDescent="0.2">
      <c r="A103" s="5" t="s">
        <v>103</v>
      </c>
      <c r="B103" s="18">
        <v>22</v>
      </c>
      <c r="C103" s="19">
        <v>5.6404227000000008E-2</v>
      </c>
      <c r="D103" s="19">
        <v>1.9203073333333338E-3</v>
      </c>
      <c r="E103" s="19">
        <v>0</v>
      </c>
      <c r="F103" s="20">
        <v>95.625</v>
      </c>
    </row>
    <row r="104" spans="1:6" ht="15" customHeight="1" x14ac:dyDescent="0.2">
      <c r="A104" s="5" t="s">
        <v>104</v>
      </c>
      <c r="B104" s="18">
        <v>13</v>
      </c>
      <c r="C104" s="19">
        <v>7.6884300000000017E-2</v>
      </c>
      <c r="D104" s="19">
        <v>4.9999999999999989E-2</v>
      </c>
      <c r="E104" s="19">
        <v>0</v>
      </c>
      <c r="F104" s="20">
        <v>201.25</v>
      </c>
    </row>
    <row r="105" spans="1:6" ht="15" customHeight="1" x14ac:dyDescent="0.2">
      <c r="A105" s="5" t="s">
        <v>105</v>
      </c>
      <c r="B105" s="18">
        <v>66</v>
      </c>
      <c r="C105" s="19">
        <v>0.291541047</v>
      </c>
      <c r="D105" s="19">
        <v>4.5081613200000002E-2</v>
      </c>
      <c r="E105" s="19">
        <v>0</v>
      </c>
      <c r="F105" s="20">
        <v>1617.4999999999998</v>
      </c>
    </row>
    <row r="106" spans="1:6" ht="15" customHeight="1" x14ac:dyDescent="0.2">
      <c r="A106" s="5" t="s">
        <v>106</v>
      </c>
      <c r="B106" s="18">
        <v>3</v>
      </c>
      <c r="C106" s="19">
        <v>3.3605370000000002E-3</v>
      </c>
      <c r="D106" s="19">
        <v>0</v>
      </c>
      <c r="E106" s="19">
        <v>0</v>
      </c>
      <c r="F106" s="20">
        <v>48.75</v>
      </c>
    </row>
    <row r="107" spans="1:6" ht="15" customHeight="1" x14ac:dyDescent="0.2">
      <c r="A107" s="5" t="s">
        <v>107</v>
      </c>
      <c r="B107" s="18">
        <v>13</v>
      </c>
      <c r="C107" s="19">
        <v>1.12256361</v>
      </c>
      <c r="D107" s="19">
        <v>0</v>
      </c>
      <c r="E107" s="19">
        <v>0</v>
      </c>
      <c r="F107" s="20">
        <v>2062.25</v>
      </c>
    </row>
    <row r="108" spans="1:6" ht="15" customHeight="1" x14ac:dyDescent="0.2">
      <c r="A108" s="5" t="s">
        <v>108</v>
      </c>
      <c r="B108" s="18">
        <v>20</v>
      </c>
      <c r="C108" s="19">
        <v>7.5924152000000009E-2</v>
      </c>
      <c r="D108" s="19">
        <v>3.4800769171428575E-2</v>
      </c>
      <c r="E108" s="19">
        <v>0</v>
      </c>
      <c r="F108" s="20">
        <v>203</v>
      </c>
    </row>
    <row r="109" spans="1:6" ht="15" customHeight="1" x14ac:dyDescent="0.2">
      <c r="A109" s="5" t="s">
        <v>109</v>
      </c>
      <c r="B109" s="18">
        <v>7</v>
      </c>
      <c r="C109" s="19">
        <v>2.4003839999999999E-2</v>
      </c>
      <c r="D109" s="19">
        <v>0</v>
      </c>
      <c r="E109" s="19">
        <v>0</v>
      </c>
      <c r="F109" s="20">
        <v>42.25</v>
      </c>
    </row>
    <row r="110" spans="1:6" ht="15" customHeight="1" x14ac:dyDescent="0.2">
      <c r="A110" s="5" t="s">
        <v>110</v>
      </c>
      <c r="B110" s="18">
        <v>6</v>
      </c>
      <c r="C110" s="19">
        <v>8.6413830000000025E-3</v>
      </c>
      <c r="D110" s="19">
        <v>0</v>
      </c>
      <c r="E110" s="19">
        <v>0</v>
      </c>
      <c r="F110" s="20">
        <v>55.999999999999993</v>
      </c>
    </row>
    <row r="111" spans="1:6" ht="15" customHeight="1" x14ac:dyDescent="0.2">
      <c r="A111" s="5" t="s">
        <v>111</v>
      </c>
      <c r="B111" s="18">
        <v>21</v>
      </c>
      <c r="C111" s="19">
        <v>1.5258521359999999</v>
      </c>
      <c r="D111" s="19">
        <v>2.5942150400000006E-2</v>
      </c>
      <c r="E111" s="19">
        <v>0</v>
      </c>
      <c r="F111" s="20">
        <v>10660.500000000002</v>
      </c>
    </row>
    <row r="112" spans="1:6" ht="15" customHeight="1" x14ac:dyDescent="0.2">
      <c r="A112" s="5" t="s">
        <v>112</v>
      </c>
      <c r="B112" s="18">
        <v>27</v>
      </c>
      <c r="C112" s="19">
        <v>7.9366300999999986E-2</v>
      </c>
      <c r="D112" s="19">
        <v>5.2808450833333308E-3</v>
      </c>
      <c r="E112" s="19">
        <v>0</v>
      </c>
      <c r="F112" s="20">
        <v>264.625</v>
      </c>
    </row>
    <row r="113" spans="1:6" ht="15" customHeight="1" x14ac:dyDescent="0.2">
      <c r="A113" s="5" t="s">
        <v>113</v>
      </c>
      <c r="B113" s="18">
        <v>18</v>
      </c>
      <c r="C113" s="19">
        <v>3.9284687000000006E-2</v>
      </c>
      <c r="D113" s="19">
        <v>0</v>
      </c>
      <c r="E113" s="19">
        <v>0</v>
      </c>
      <c r="F113" s="20">
        <v>183.12500000000006</v>
      </c>
    </row>
    <row r="114" spans="1:6" ht="15" customHeight="1" x14ac:dyDescent="0.2">
      <c r="A114" s="5" t="s">
        <v>114</v>
      </c>
      <c r="B114" s="14">
        <v>18</v>
      </c>
      <c r="C114" s="15">
        <v>4.2246759000000009E-2</v>
      </c>
      <c r="D114" s="15">
        <v>1.0561689466666666E-2</v>
      </c>
      <c r="E114" s="15">
        <v>0</v>
      </c>
      <c r="F114" s="17">
        <v>267.5</v>
      </c>
    </row>
    <row r="115" spans="1:6" ht="15" customHeight="1" x14ac:dyDescent="0.2">
      <c r="A115" s="5" t="s">
        <v>597</v>
      </c>
      <c r="B115" s="18">
        <v>1</v>
      </c>
      <c r="C115" s="19">
        <v>2.4003840000000002E-3</v>
      </c>
      <c r="D115" s="19">
        <v>9.6015360000000004E-4</v>
      </c>
      <c r="E115" s="19">
        <v>0</v>
      </c>
      <c r="F115" s="20">
        <v>12</v>
      </c>
    </row>
    <row r="116" spans="1:6" ht="15" customHeight="1" x14ac:dyDescent="0.2">
      <c r="A116" s="5" t="s">
        <v>115</v>
      </c>
      <c r="B116" s="18">
        <v>2</v>
      </c>
      <c r="C116" s="19">
        <v>3.840614E-3</v>
      </c>
      <c r="D116" s="19">
        <v>0</v>
      </c>
      <c r="E116" s="19">
        <v>0</v>
      </c>
      <c r="F116" s="20">
        <v>20</v>
      </c>
    </row>
    <row r="117" spans="1:6" ht="15" customHeight="1" x14ac:dyDescent="0.2">
      <c r="A117" s="5" t="s">
        <v>116</v>
      </c>
      <c r="B117" s="18">
        <v>1</v>
      </c>
      <c r="C117" s="19">
        <v>4.8007699999999998E-4</v>
      </c>
      <c r="D117" s="19">
        <v>0</v>
      </c>
      <c r="E117" s="19">
        <v>0</v>
      </c>
      <c r="F117" s="20">
        <v>2</v>
      </c>
    </row>
    <row r="118" spans="1:6" ht="15" customHeight="1" x14ac:dyDescent="0.2">
      <c r="A118" s="5" t="s">
        <v>117</v>
      </c>
      <c r="B118" s="18">
        <v>11</v>
      </c>
      <c r="C118" s="19">
        <v>2.6404225000000003E-2</v>
      </c>
      <c r="D118" s="19">
        <v>8.6413822666666674E-3</v>
      </c>
      <c r="E118" s="19">
        <v>0</v>
      </c>
      <c r="F118" s="20">
        <v>191.5</v>
      </c>
    </row>
    <row r="119" spans="1:6" ht="15" customHeight="1" x14ac:dyDescent="0.2">
      <c r="A119" s="5" t="s">
        <v>118</v>
      </c>
      <c r="B119" s="18">
        <v>1</v>
      </c>
      <c r="C119" s="19">
        <v>4.8007680000000004E-3</v>
      </c>
      <c r="D119" s="19">
        <v>0</v>
      </c>
      <c r="E119" s="19">
        <v>0</v>
      </c>
      <c r="F119" s="20">
        <v>10</v>
      </c>
    </row>
    <row r="120" spans="1:6" ht="15" customHeight="1" x14ac:dyDescent="0.2">
      <c r="A120" s="5" t="s">
        <v>119</v>
      </c>
      <c r="B120" s="18">
        <v>2</v>
      </c>
      <c r="C120" s="19">
        <v>4.3206909999999998E-3</v>
      </c>
      <c r="D120" s="19">
        <v>9.6015360000000004E-4</v>
      </c>
      <c r="E120" s="19">
        <v>0</v>
      </c>
      <c r="F120" s="20">
        <v>32</v>
      </c>
    </row>
    <row r="121" spans="1:6" ht="15" customHeight="1" x14ac:dyDescent="0.2">
      <c r="A121" s="5" t="s">
        <v>120</v>
      </c>
      <c r="B121" s="14">
        <v>53</v>
      </c>
      <c r="C121" s="15">
        <v>1.2550552080000001</v>
      </c>
      <c r="D121" s="15">
        <v>8.3605368000000003E-3</v>
      </c>
      <c r="E121" s="15">
        <v>0</v>
      </c>
      <c r="F121" s="17">
        <v>4058.1525000000011</v>
      </c>
    </row>
    <row r="122" spans="1:6" ht="15" customHeight="1" x14ac:dyDescent="0.2">
      <c r="A122" s="5" t="s">
        <v>598</v>
      </c>
      <c r="B122" s="18">
        <v>11</v>
      </c>
      <c r="C122" s="19">
        <v>1.9203071000000002E-2</v>
      </c>
      <c r="D122" s="19">
        <v>0</v>
      </c>
      <c r="E122" s="19">
        <v>0</v>
      </c>
      <c r="F122" s="20">
        <v>140.65249999999997</v>
      </c>
    </row>
    <row r="123" spans="1:6" ht="15" customHeight="1" x14ac:dyDescent="0.2">
      <c r="A123" s="5" t="s">
        <v>651</v>
      </c>
      <c r="B123" s="18">
        <v>3</v>
      </c>
      <c r="C123" s="19">
        <v>1.0105616899999998</v>
      </c>
      <c r="D123" s="19">
        <v>0</v>
      </c>
      <c r="E123" s="19">
        <v>0</v>
      </c>
      <c r="F123" s="20">
        <v>2776</v>
      </c>
    </row>
    <row r="124" spans="1:6" ht="15" customHeight="1" x14ac:dyDescent="0.2">
      <c r="A124" s="5" t="s">
        <v>121</v>
      </c>
      <c r="B124" s="18">
        <v>21</v>
      </c>
      <c r="C124" s="19">
        <v>0.12696591400000004</v>
      </c>
      <c r="D124" s="19">
        <v>5.000000000000001E-3</v>
      </c>
      <c r="E124" s="19">
        <v>0</v>
      </c>
      <c r="F124" s="20">
        <v>779.5</v>
      </c>
    </row>
    <row r="125" spans="1:6" ht="15" customHeight="1" x14ac:dyDescent="0.2">
      <c r="A125" s="5" t="s">
        <v>122</v>
      </c>
      <c r="B125" s="18">
        <v>9</v>
      </c>
      <c r="C125" s="19">
        <v>8.5842535999999997E-2</v>
      </c>
      <c r="D125" s="19">
        <v>1.44023E-3</v>
      </c>
      <c r="E125" s="19">
        <v>0</v>
      </c>
      <c r="F125" s="20">
        <v>291</v>
      </c>
    </row>
    <row r="126" spans="1:6" ht="15" customHeight="1" x14ac:dyDescent="0.2">
      <c r="A126" s="5" t="s">
        <v>92</v>
      </c>
      <c r="B126" s="18">
        <v>9</v>
      </c>
      <c r="C126" s="19">
        <v>1.2481997E-2</v>
      </c>
      <c r="D126" s="19">
        <v>1.9203067999999999E-3</v>
      </c>
      <c r="E126" s="19">
        <v>0</v>
      </c>
      <c r="F126" s="20">
        <v>71</v>
      </c>
    </row>
    <row r="127" spans="1:6" ht="15" customHeight="1" x14ac:dyDescent="0.2">
      <c r="A127" s="5" t="s">
        <v>123</v>
      </c>
      <c r="B127" s="14">
        <v>7</v>
      </c>
      <c r="C127" s="15">
        <v>6.7762842000000004E-2</v>
      </c>
      <c r="D127" s="15">
        <v>0</v>
      </c>
      <c r="E127" s="15">
        <v>0</v>
      </c>
      <c r="F127" s="17">
        <v>26.625</v>
      </c>
    </row>
    <row r="128" spans="1:6" ht="15" customHeight="1" x14ac:dyDescent="0.2">
      <c r="A128" s="5" t="s">
        <v>599</v>
      </c>
      <c r="B128" s="18">
        <v>1</v>
      </c>
      <c r="C128" s="19">
        <v>1.44023E-3</v>
      </c>
      <c r="D128" s="19">
        <v>0</v>
      </c>
      <c r="E128" s="19">
        <v>0</v>
      </c>
      <c r="F128" s="20">
        <v>7</v>
      </c>
    </row>
    <row r="129" spans="1:6" ht="15" customHeight="1" x14ac:dyDescent="0.2">
      <c r="A129" s="5" t="s">
        <v>124</v>
      </c>
      <c r="B129" s="18">
        <v>2</v>
      </c>
      <c r="C129" s="19">
        <v>5.7609219999999999E-3</v>
      </c>
      <c r="D129" s="19">
        <v>0</v>
      </c>
      <c r="E129" s="19">
        <v>0</v>
      </c>
      <c r="F129" s="20">
        <v>17</v>
      </c>
    </row>
    <row r="130" spans="1:6" ht="15" customHeight="1" x14ac:dyDescent="0.2">
      <c r="A130" s="5" t="s">
        <v>125</v>
      </c>
      <c r="B130" s="18">
        <v>1</v>
      </c>
      <c r="C130" s="19">
        <v>9.6015399999999996E-4</v>
      </c>
      <c r="D130" s="19">
        <v>0</v>
      </c>
      <c r="E130" s="19">
        <v>0</v>
      </c>
      <c r="F130" s="20">
        <v>2.5</v>
      </c>
    </row>
    <row r="131" spans="1:6" ht="15" customHeight="1" x14ac:dyDescent="0.2">
      <c r="A131" s="5" t="s">
        <v>126</v>
      </c>
      <c r="B131" s="18">
        <v>1</v>
      </c>
      <c r="C131" s="19">
        <v>0.05</v>
      </c>
      <c r="D131" s="19">
        <v>0</v>
      </c>
      <c r="E131" s="19">
        <v>0</v>
      </c>
      <c r="F131" s="20">
        <v>0.125</v>
      </c>
    </row>
    <row r="132" spans="1:6" ht="15" customHeight="1" x14ac:dyDescent="0.2">
      <c r="A132" s="5" t="s">
        <v>127</v>
      </c>
      <c r="B132" s="18">
        <v>2</v>
      </c>
      <c r="C132" s="19">
        <v>9.6015360000000008E-3</v>
      </c>
      <c r="D132" s="19">
        <v>0</v>
      </c>
      <c r="E132" s="19">
        <v>0</v>
      </c>
      <c r="F132" s="20">
        <v>0</v>
      </c>
    </row>
    <row r="133" spans="1:6" ht="15" customHeight="1" x14ac:dyDescent="0.2">
      <c r="A133" s="5" t="s">
        <v>128</v>
      </c>
      <c r="B133" s="14">
        <v>6</v>
      </c>
      <c r="C133" s="15">
        <v>2.2563610000000005E-2</v>
      </c>
      <c r="D133" s="15">
        <v>4.8007680000000004E-3</v>
      </c>
      <c r="E133" s="15">
        <v>0</v>
      </c>
      <c r="F133" s="17">
        <v>90</v>
      </c>
    </row>
    <row r="134" spans="1:6" ht="15" customHeight="1" x14ac:dyDescent="0.2">
      <c r="A134" s="5" t="s">
        <v>129</v>
      </c>
      <c r="B134" s="18">
        <v>2</v>
      </c>
      <c r="C134" s="19">
        <v>7.2011520000000006E-3</v>
      </c>
      <c r="D134" s="19">
        <v>2.4003840000000002E-3</v>
      </c>
      <c r="E134" s="19">
        <v>0</v>
      </c>
      <c r="F134" s="20">
        <v>30</v>
      </c>
    </row>
    <row r="135" spans="1:6" ht="15" customHeight="1" x14ac:dyDescent="0.2">
      <c r="A135" s="5" t="s">
        <v>130</v>
      </c>
      <c r="B135" s="18">
        <v>1</v>
      </c>
      <c r="C135" s="19">
        <v>9.6015399999999996E-4</v>
      </c>
      <c r="D135" s="19">
        <v>0</v>
      </c>
      <c r="E135" s="19">
        <v>0</v>
      </c>
      <c r="F135" s="20">
        <v>20</v>
      </c>
    </row>
    <row r="136" spans="1:6" ht="15" customHeight="1" x14ac:dyDescent="0.2">
      <c r="A136" s="5" t="s">
        <v>131</v>
      </c>
      <c r="B136" s="18">
        <v>1</v>
      </c>
      <c r="C136" s="19">
        <v>4.8007680000000004E-3</v>
      </c>
      <c r="D136" s="19">
        <v>2.4003840000000002E-3</v>
      </c>
      <c r="E136" s="19">
        <v>0</v>
      </c>
      <c r="F136" s="20">
        <v>30</v>
      </c>
    </row>
    <row r="137" spans="1:6" ht="15" customHeight="1" x14ac:dyDescent="0.2">
      <c r="A137" s="5" t="s">
        <v>132</v>
      </c>
      <c r="B137" s="18">
        <v>1</v>
      </c>
      <c r="C137" s="19">
        <v>4.8007680000000004E-3</v>
      </c>
      <c r="D137" s="19">
        <v>0</v>
      </c>
      <c r="E137" s="19">
        <v>0</v>
      </c>
      <c r="F137" s="20">
        <v>10</v>
      </c>
    </row>
    <row r="138" spans="1:6" ht="15" customHeight="1" x14ac:dyDescent="0.2">
      <c r="A138" s="5" t="s">
        <v>133</v>
      </c>
      <c r="B138" s="18">
        <v>1</v>
      </c>
      <c r="C138" s="19">
        <v>4.8007680000000004E-3</v>
      </c>
      <c r="D138" s="19">
        <v>0</v>
      </c>
      <c r="E138" s="19">
        <v>0</v>
      </c>
      <c r="F138" s="20">
        <v>0</v>
      </c>
    </row>
    <row r="139" spans="1:6" ht="15" customHeight="1" x14ac:dyDescent="0.2">
      <c r="A139" s="5" t="s">
        <v>134</v>
      </c>
      <c r="B139" s="14">
        <v>13</v>
      </c>
      <c r="C139" s="15">
        <v>6.352376400000001E-2</v>
      </c>
      <c r="D139" s="15">
        <v>0</v>
      </c>
      <c r="E139" s="15">
        <v>0</v>
      </c>
      <c r="F139" s="17">
        <v>288.625</v>
      </c>
    </row>
    <row r="140" spans="1:6" ht="15" customHeight="1" x14ac:dyDescent="0.2">
      <c r="A140" s="5" t="s">
        <v>135</v>
      </c>
      <c r="B140" s="18">
        <v>9</v>
      </c>
      <c r="C140" s="19">
        <v>1.4882382E-2</v>
      </c>
      <c r="D140" s="19">
        <v>0</v>
      </c>
      <c r="E140" s="19">
        <v>0</v>
      </c>
      <c r="F140" s="20">
        <v>98.624999999999986</v>
      </c>
    </row>
    <row r="141" spans="1:6" ht="15" customHeight="1" x14ac:dyDescent="0.2">
      <c r="A141" s="5" t="s">
        <v>136</v>
      </c>
      <c r="B141" s="18">
        <v>1</v>
      </c>
      <c r="C141" s="19">
        <v>0.02</v>
      </c>
      <c r="D141" s="19">
        <v>0</v>
      </c>
      <c r="E141" s="19">
        <v>0</v>
      </c>
      <c r="F141" s="20">
        <v>50</v>
      </c>
    </row>
    <row r="142" spans="1:6" ht="15" customHeight="1" x14ac:dyDescent="0.2">
      <c r="A142" s="5" t="s">
        <v>137</v>
      </c>
      <c r="B142" s="18">
        <v>3</v>
      </c>
      <c r="C142" s="19">
        <v>2.8641382E-2</v>
      </c>
      <c r="D142" s="19">
        <v>0</v>
      </c>
      <c r="E142" s="19">
        <v>0</v>
      </c>
      <c r="F142" s="20">
        <v>140</v>
      </c>
    </row>
    <row r="143" spans="1:6" ht="21" customHeight="1" x14ac:dyDescent="0.2">
      <c r="A143" s="5" t="s">
        <v>6</v>
      </c>
      <c r="B143" s="14">
        <f>SUM(B144+B153+B161+B168+B175+B188+B201+B210+B216+B220+B228+B232+B237+B245)</f>
        <v>806</v>
      </c>
      <c r="C143" s="15">
        <f t="shared" ref="C143:F143" si="4">SUM(C144+C153+C161+C168+C175+C188+C201+C210+C216+C220+C228+C232+C237+C245)</f>
        <v>201.23060012500005</v>
      </c>
      <c r="D143" s="15">
        <f t="shared" si="4"/>
        <v>13.42865154684285</v>
      </c>
      <c r="E143" s="15">
        <f t="shared" si="4"/>
        <v>81.143360384000005</v>
      </c>
      <c r="F143" s="17">
        <f t="shared" si="4"/>
        <v>584665.61500000022</v>
      </c>
    </row>
    <row r="144" spans="1:6" ht="15" customHeight="1" x14ac:dyDescent="0.2">
      <c r="A144" s="5" t="s">
        <v>138</v>
      </c>
      <c r="B144" s="14">
        <v>59</v>
      </c>
      <c r="C144" s="15">
        <v>102.23552568600003</v>
      </c>
      <c r="D144" s="15">
        <v>2.58</v>
      </c>
      <c r="E144" s="15">
        <v>65.500000000000014</v>
      </c>
      <c r="F144" s="17">
        <v>308679.12500000006</v>
      </c>
    </row>
    <row r="145" spans="1:6" ht="15" customHeight="1" x14ac:dyDescent="0.2">
      <c r="A145" s="5" t="s">
        <v>600</v>
      </c>
      <c r="B145" s="18">
        <v>11</v>
      </c>
      <c r="C145" s="19">
        <v>3.4882382999999996E-2</v>
      </c>
      <c r="D145" s="19">
        <v>0</v>
      </c>
      <c r="E145" s="19">
        <v>0</v>
      </c>
      <c r="F145" s="20">
        <v>304</v>
      </c>
    </row>
    <row r="146" spans="1:6" ht="15" customHeight="1" x14ac:dyDescent="0.2">
      <c r="A146" s="5" t="s">
        <v>139</v>
      </c>
      <c r="B146" s="18">
        <v>3</v>
      </c>
      <c r="C146" s="19">
        <v>1.1920306999999998E-2</v>
      </c>
      <c r="D146" s="19">
        <v>0</v>
      </c>
      <c r="E146" s="19">
        <v>0</v>
      </c>
      <c r="F146" s="20">
        <v>48.25</v>
      </c>
    </row>
    <row r="147" spans="1:6" ht="15" customHeight="1" x14ac:dyDescent="0.2">
      <c r="A147" s="5" t="s">
        <v>140</v>
      </c>
      <c r="B147" s="18">
        <v>2</v>
      </c>
      <c r="C147" s="19">
        <v>3.2400383999999997E-2</v>
      </c>
      <c r="D147" s="19">
        <v>0.03</v>
      </c>
      <c r="E147" s="19">
        <v>0</v>
      </c>
      <c r="F147" s="20">
        <v>10</v>
      </c>
    </row>
    <row r="148" spans="1:6" ht="15" customHeight="1" x14ac:dyDescent="0.2">
      <c r="A148" s="5" t="s">
        <v>141</v>
      </c>
      <c r="B148" s="18">
        <v>10</v>
      </c>
      <c r="C148" s="19">
        <v>27.023360537999999</v>
      </c>
      <c r="D148" s="19">
        <v>1</v>
      </c>
      <c r="E148" s="19">
        <v>6</v>
      </c>
      <c r="F148" s="20">
        <v>67382.5</v>
      </c>
    </row>
    <row r="149" spans="1:6" ht="15" customHeight="1" x14ac:dyDescent="0.2">
      <c r="A149" s="5" t="s">
        <v>142</v>
      </c>
      <c r="B149" s="18">
        <v>4</v>
      </c>
      <c r="C149" s="19">
        <v>8.1613060000000001E-3</v>
      </c>
      <c r="D149" s="19">
        <v>0</v>
      </c>
      <c r="E149" s="19">
        <v>0</v>
      </c>
      <c r="F149" s="20">
        <v>70</v>
      </c>
    </row>
    <row r="150" spans="1:6" ht="15" customHeight="1" x14ac:dyDescent="0.2">
      <c r="A150" s="5" t="s">
        <v>143</v>
      </c>
      <c r="B150" s="18">
        <v>23</v>
      </c>
      <c r="C150" s="19">
        <v>27.622400383999995</v>
      </c>
      <c r="D150" s="19">
        <v>1.55</v>
      </c>
      <c r="E150" s="19">
        <v>15.5</v>
      </c>
      <c r="F150" s="20">
        <v>56485.624999999985</v>
      </c>
    </row>
    <row r="151" spans="1:6" ht="15" customHeight="1" x14ac:dyDescent="0.2">
      <c r="A151" s="5" t="s">
        <v>144</v>
      </c>
      <c r="B151" s="18">
        <v>3</v>
      </c>
      <c r="C151" s="19">
        <v>44</v>
      </c>
      <c r="D151" s="19">
        <v>0</v>
      </c>
      <c r="E151" s="19">
        <v>44</v>
      </c>
      <c r="F151" s="20">
        <v>169625</v>
      </c>
    </row>
    <row r="152" spans="1:6" ht="15" customHeight="1" x14ac:dyDescent="0.2">
      <c r="A152" s="5" t="s">
        <v>145</v>
      </c>
      <c r="B152" s="18">
        <v>3</v>
      </c>
      <c r="C152" s="19">
        <v>3.5024003840000004</v>
      </c>
      <c r="D152" s="19">
        <v>0</v>
      </c>
      <c r="E152" s="19">
        <v>0</v>
      </c>
      <c r="F152" s="20">
        <v>14753.749999999998</v>
      </c>
    </row>
    <row r="153" spans="1:6" ht="15" customHeight="1" x14ac:dyDescent="0.2">
      <c r="A153" s="5" t="s">
        <v>146</v>
      </c>
      <c r="B153" s="14">
        <v>79</v>
      </c>
      <c r="C153" s="15">
        <v>7.4238598199999988</v>
      </c>
      <c r="D153" s="15">
        <v>1.9433605379666665</v>
      </c>
      <c r="E153" s="15">
        <v>2.1400000000000006</v>
      </c>
      <c r="F153" s="17">
        <v>11509.438750000003</v>
      </c>
    </row>
    <row r="154" spans="1:6" ht="15" customHeight="1" x14ac:dyDescent="0.2">
      <c r="A154" s="5" t="s">
        <v>601</v>
      </c>
      <c r="B154" s="18">
        <v>11</v>
      </c>
      <c r="C154" s="19">
        <v>2.156802688</v>
      </c>
      <c r="D154" s="19">
        <v>7.0000000000000007E-2</v>
      </c>
      <c r="E154" s="19">
        <v>0.14000000000000001</v>
      </c>
      <c r="F154" s="20">
        <v>6577.9999999999991</v>
      </c>
    </row>
    <row r="155" spans="1:6" ht="15" customHeight="1" x14ac:dyDescent="0.2">
      <c r="A155" s="5" t="s">
        <v>147</v>
      </c>
      <c r="B155" s="18">
        <v>2</v>
      </c>
      <c r="C155" s="19">
        <v>6.721075E-3</v>
      </c>
      <c r="D155" s="19">
        <v>0</v>
      </c>
      <c r="E155" s="19">
        <v>0</v>
      </c>
      <c r="F155" s="20">
        <v>18.75</v>
      </c>
    </row>
    <row r="156" spans="1:6" ht="15" customHeight="1" x14ac:dyDescent="0.2">
      <c r="A156" s="5" t="s">
        <v>148</v>
      </c>
      <c r="B156" s="18">
        <v>29</v>
      </c>
      <c r="C156" s="19">
        <v>4.5308881419999993</v>
      </c>
      <c r="D156" s="19">
        <v>1.6804800769999997</v>
      </c>
      <c r="E156" s="19">
        <v>2.0000000000000009</v>
      </c>
      <c r="F156" s="20">
        <v>4607.6887500000003</v>
      </c>
    </row>
    <row r="157" spans="1:6" ht="15" customHeight="1" x14ac:dyDescent="0.2">
      <c r="A157" s="5" t="s">
        <v>149</v>
      </c>
      <c r="B157" s="18">
        <v>17</v>
      </c>
      <c r="C157" s="19">
        <v>1.8242921000000002E-2</v>
      </c>
      <c r="D157" s="19">
        <v>0</v>
      </c>
      <c r="E157" s="19">
        <v>0</v>
      </c>
      <c r="F157" s="20">
        <v>158.37500000000003</v>
      </c>
    </row>
    <row r="158" spans="1:6" ht="15" customHeight="1" x14ac:dyDescent="0.2">
      <c r="A158" s="5" t="s">
        <v>150</v>
      </c>
      <c r="B158" s="18">
        <v>4</v>
      </c>
      <c r="C158" s="19">
        <v>0.48528084500000002</v>
      </c>
      <c r="D158" s="19">
        <v>0</v>
      </c>
      <c r="E158" s="19">
        <v>0</v>
      </c>
      <c r="F158" s="20">
        <v>60.5</v>
      </c>
    </row>
    <row r="159" spans="1:6" ht="15" customHeight="1" x14ac:dyDescent="0.2">
      <c r="A159" s="5" t="s">
        <v>82</v>
      </c>
      <c r="B159" s="18">
        <v>2</v>
      </c>
      <c r="C159" s="19">
        <v>4.3206909999999998E-3</v>
      </c>
      <c r="D159" s="19">
        <v>0</v>
      </c>
      <c r="E159" s="19">
        <v>0</v>
      </c>
      <c r="F159" s="20">
        <v>6.25</v>
      </c>
    </row>
    <row r="160" spans="1:6" ht="15" customHeight="1" x14ac:dyDescent="0.2">
      <c r="A160" s="5" t="s">
        <v>151</v>
      </c>
      <c r="B160" s="18">
        <v>14</v>
      </c>
      <c r="C160" s="19">
        <v>0.22160345800000003</v>
      </c>
      <c r="D160" s="19">
        <v>0.19288046096666667</v>
      </c>
      <c r="E160" s="19">
        <v>0</v>
      </c>
      <c r="F160" s="20">
        <v>79.875</v>
      </c>
    </row>
    <row r="161" spans="1:6" ht="15" customHeight="1" x14ac:dyDescent="0.2">
      <c r="A161" s="5" t="s">
        <v>152</v>
      </c>
      <c r="B161" s="14">
        <v>40</v>
      </c>
      <c r="C161" s="15">
        <v>1.6657705250000001</v>
      </c>
      <c r="D161" s="15">
        <v>0.31</v>
      </c>
      <c r="E161" s="15">
        <v>0.49999999999999994</v>
      </c>
      <c r="F161" s="17">
        <v>4728.5000000000018</v>
      </c>
    </row>
    <row r="162" spans="1:6" ht="15" customHeight="1" x14ac:dyDescent="0.2">
      <c r="A162" s="5" t="s">
        <v>602</v>
      </c>
      <c r="B162" s="18">
        <v>14</v>
      </c>
      <c r="C162" s="19">
        <v>1.5025636100000002</v>
      </c>
      <c r="D162" s="19">
        <v>0.25</v>
      </c>
      <c r="E162" s="19">
        <v>0.5</v>
      </c>
      <c r="F162" s="20">
        <v>4225.5</v>
      </c>
    </row>
    <row r="163" spans="1:6" ht="15" customHeight="1" x14ac:dyDescent="0.2">
      <c r="A163" s="5" t="s">
        <v>153</v>
      </c>
      <c r="B163" s="18">
        <v>2</v>
      </c>
      <c r="C163" s="19">
        <v>2.4003840000000002E-3</v>
      </c>
      <c r="D163" s="19">
        <v>0</v>
      </c>
      <c r="E163" s="19">
        <v>0</v>
      </c>
      <c r="F163" s="20">
        <v>42</v>
      </c>
    </row>
    <row r="164" spans="1:6" ht="15" customHeight="1" x14ac:dyDescent="0.2">
      <c r="A164" s="5" t="s">
        <v>154</v>
      </c>
      <c r="B164" s="18">
        <v>1</v>
      </c>
      <c r="C164" s="19">
        <v>4.8007699999999998E-4</v>
      </c>
      <c r="D164" s="19">
        <v>0</v>
      </c>
      <c r="E164" s="19">
        <v>0</v>
      </c>
      <c r="F164" s="20">
        <v>2</v>
      </c>
    </row>
    <row r="165" spans="1:6" ht="15" customHeight="1" x14ac:dyDescent="0.2">
      <c r="A165" s="5" t="s">
        <v>155</v>
      </c>
      <c r="B165" s="18">
        <v>14</v>
      </c>
      <c r="C165" s="19">
        <v>0.13920307300000001</v>
      </c>
      <c r="D165" s="19">
        <v>5.9999999999999991E-2</v>
      </c>
      <c r="E165" s="19">
        <v>0</v>
      </c>
      <c r="F165" s="20">
        <v>127</v>
      </c>
    </row>
    <row r="166" spans="1:6" ht="15" customHeight="1" x14ac:dyDescent="0.2">
      <c r="A166" s="5" t="s">
        <v>156</v>
      </c>
      <c r="B166" s="18">
        <v>6</v>
      </c>
      <c r="C166" s="19">
        <v>1.7762843E-2</v>
      </c>
      <c r="D166" s="19">
        <v>0</v>
      </c>
      <c r="E166" s="19">
        <v>0</v>
      </c>
      <c r="F166" s="20">
        <v>318</v>
      </c>
    </row>
    <row r="167" spans="1:6" ht="15" customHeight="1" x14ac:dyDescent="0.2">
      <c r="A167" s="5" t="s">
        <v>157</v>
      </c>
      <c r="B167" s="18">
        <v>3</v>
      </c>
      <c r="C167" s="19">
        <v>3.3605380000000002E-3</v>
      </c>
      <c r="D167" s="19">
        <v>0</v>
      </c>
      <c r="E167" s="19">
        <v>0</v>
      </c>
      <c r="F167" s="20">
        <v>14</v>
      </c>
    </row>
    <row r="168" spans="1:6" ht="15" customHeight="1" x14ac:dyDescent="0.2">
      <c r="A168" s="5" t="s">
        <v>158</v>
      </c>
      <c r="B168" s="14">
        <v>82</v>
      </c>
      <c r="C168" s="15">
        <v>0.88994719100000064</v>
      </c>
      <c r="D168" s="15">
        <v>2.7915437664285718E-2</v>
      </c>
      <c r="E168" s="15">
        <v>0</v>
      </c>
      <c r="F168" s="17">
        <v>3830.92625</v>
      </c>
    </row>
    <row r="169" spans="1:6" ht="15" customHeight="1" x14ac:dyDescent="0.2">
      <c r="A169" s="5" t="s">
        <v>159</v>
      </c>
      <c r="B169" s="18">
        <v>3</v>
      </c>
      <c r="C169" s="19">
        <v>2.4320690999999998E-2</v>
      </c>
      <c r="D169" s="19">
        <v>0</v>
      </c>
      <c r="E169" s="19">
        <v>0</v>
      </c>
      <c r="F169" s="20">
        <v>405</v>
      </c>
    </row>
    <row r="170" spans="1:6" ht="15" customHeight="1" x14ac:dyDescent="0.2">
      <c r="A170" s="5" t="s">
        <v>160</v>
      </c>
      <c r="B170" s="18">
        <v>51</v>
      </c>
      <c r="C170" s="19">
        <v>0.6884157489999998</v>
      </c>
      <c r="D170" s="19">
        <v>1.09601536E-2</v>
      </c>
      <c r="E170" s="19">
        <v>0</v>
      </c>
      <c r="F170" s="20">
        <v>3049.8012500000013</v>
      </c>
    </row>
    <row r="171" spans="1:6" ht="15" customHeight="1" x14ac:dyDescent="0.2">
      <c r="A171" s="5" t="s">
        <v>131</v>
      </c>
      <c r="B171" s="18">
        <v>4</v>
      </c>
      <c r="C171" s="19">
        <v>7.2011520000000006E-3</v>
      </c>
      <c r="D171" s="19">
        <v>0</v>
      </c>
      <c r="E171" s="19">
        <v>0</v>
      </c>
      <c r="F171" s="20">
        <v>57.5</v>
      </c>
    </row>
    <row r="172" spans="1:6" ht="15" customHeight="1" x14ac:dyDescent="0.2">
      <c r="A172" s="5" t="s">
        <v>161</v>
      </c>
      <c r="B172" s="18">
        <v>10</v>
      </c>
      <c r="C172" s="19">
        <v>9.8804609000000015E-2</v>
      </c>
      <c r="D172" s="19">
        <v>1.9203072500000005E-3</v>
      </c>
      <c r="E172" s="19">
        <v>0</v>
      </c>
      <c r="F172" s="20">
        <v>134.125</v>
      </c>
    </row>
    <row r="173" spans="1:6" ht="15" customHeight="1" x14ac:dyDescent="0.2">
      <c r="A173" s="5" t="s">
        <v>162</v>
      </c>
      <c r="B173" s="18">
        <v>11</v>
      </c>
      <c r="C173" s="19">
        <v>6.4483915000000003E-2</v>
      </c>
      <c r="D173" s="19">
        <v>1.5034976814285717E-2</v>
      </c>
      <c r="E173" s="19">
        <v>0</v>
      </c>
      <c r="F173" s="20">
        <v>149.5</v>
      </c>
    </row>
    <row r="174" spans="1:6" ht="15" customHeight="1" x14ac:dyDescent="0.2">
      <c r="A174" s="5" t="s">
        <v>163</v>
      </c>
      <c r="B174" s="18">
        <v>3</v>
      </c>
      <c r="C174" s="19">
        <v>6.7210750000000008E-3</v>
      </c>
      <c r="D174" s="19">
        <v>0</v>
      </c>
      <c r="E174" s="19">
        <v>0</v>
      </c>
      <c r="F174" s="20">
        <v>35</v>
      </c>
    </row>
    <row r="175" spans="1:6" ht="15" customHeight="1" x14ac:dyDescent="0.2">
      <c r="A175" s="5" t="s">
        <v>164</v>
      </c>
      <c r="B175" s="14">
        <v>156</v>
      </c>
      <c r="C175" s="15">
        <v>44.441387431000024</v>
      </c>
      <c r="D175" s="15">
        <v>6.4421651461999936</v>
      </c>
      <c r="E175" s="15">
        <v>9.9999999999999911</v>
      </c>
      <c r="F175" s="17">
        <v>84240.250000000116</v>
      </c>
    </row>
    <row r="176" spans="1:6" ht="15" customHeight="1" x14ac:dyDescent="0.2">
      <c r="A176" s="5" t="s">
        <v>603</v>
      </c>
      <c r="B176" s="18">
        <v>28</v>
      </c>
      <c r="C176" s="19">
        <v>1.7725636130000006</v>
      </c>
      <c r="D176" s="19">
        <v>2.4003850000000001E-3</v>
      </c>
      <c r="E176" s="19">
        <v>0</v>
      </c>
      <c r="F176" s="20">
        <v>2904.5</v>
      </c>
    </row>
    <row r="177" spans="1:6" ht="15" customHeight="1" x14ac:dyDescent="0.2">
      <c r="A177" s="5" t="s">
        <v>652</v>
      </c>
      <c r="B177" s="18">
        <v>25</v>
      </c>
      <c r="C177" s="19">
        <v>6.4606433060000006</v>
      </c>
      <c r="D177" s="19">
        <v>1.0319203072000001</v>
      </c>
      <c r="E177" s="19">
        <v>0</v>
      </c>
      <c r="F177" s="20">
        <v>3616.375</v>
      </c>
    </row>
    <row r="178" spans="1:6" ht="15" customHeight="1" x14ac:dyDescent="0.2">
      <c r="A178" s="5" t="s">
        <v>165</v>
      </c>
      <c r="B178" s="18">
        <v>17</v>
      </c>
      <c r="C178" s="19">
        <v>2.3922229999999999E-2</v>
      </c>
      <c r="D178" s="19">
        <v>1.3840614000000001E-2</v>
      </c>
      <c r="E178" s="19">
        <v>0</v>
      </c>
      <c r="F178" s="20">
        <v>48.125</v>
      </c>
    </row>
    <row r="179" spans="1:6" ht="15" customHeight="1" x14ac:dyDescent="0.2">
      <c r="A179" s="5" t="s">
        <v>166</v>
      </c>
      <c r="B179" s="18">
        <v>6</v>
      </c>
      <c r="C179" s="19">
        <v>5.0672011519999991</v>
      </c>
      <c r="D179" s="19">
        <v>0</v>
      </c>
      <c r="E179" s="19">
        <v>0</v>
      </c>
      <c r="F179" s="20">
        <v>24600</v>
      </c>
    </row>
    <row r="180" spans="1:6" ht="15" customHeight="1" x14ac:dyDescent="0.2">
      <c r="A180" s="5" t="s">
        <v>167</v>
      </c>
      <c r="B180" s="18">
        <v>21</v>
      </c>
      <c r="C180" s="19">
        <v>11.593523764999999</v>
      </c>
      <c r="D180" s="19">
        <v>5.0024003840000022</v>
      </c>
      <c r="E180" s="19">
        <v>10</v>
      </c>
      <c r="F180" s="20">
        <v>25926.250000000004</v>
      </c>
    </row>
    <row r="181" spans="1:6" ht="15" customHeight="1" x14ac:dyDescent="0.2">
      <c r="A181" s="5" t="s">
        <v>168</v>
      </c>
      <c r="B181" s="18">
        <v>5</v>
      </c>
      <c r="C181" s="19">
        <v>5.6199999999999992</v>
      </c>
      <c r="D181" s="19">
        <v>0</v>
      </c>
      <c r="E181" s="19">
        <v>0</v>
      </c>
      <c r="F181" s="20">
        <v>11875</v>
      </c>
    </row>
    <row r="182" spans="1:6" ht="15" customHeight="1" x14ac:dyDescent="0.2">
      <c r="A182" s="5" t="s">
        <v>169</v>
      </c>
      <c r="B182" s="18">
        <v>5</v>
      </c>
      <c r="C182" s="19">
        <v>0.293360538</v>
      </c>
      <c r="D182" s="19">
        <v>0.12</v>
      </c>
      <c r="E182" s="19">
        <v>0</v>
      </c>
      <c r="F182" s="20">
        <v>515</v>
      </c>
    </row>
    <row r="183" spans="1:6" ht="15" customHeight="1" x14ac:dyDescent="0.2">
      <c r="A183" s="5" t="s">
        <v>170</v>
      </c>
      <c r="B183" s="18">
        <v>8</v>
      </c>
      <c r="C183" s="19">
        <v>2.0062409980000004</v>
      </c>
      <c r="D183" s="19">
        <v>0</v>
      </c>
      <c r="E183" s="19">
        <v>0</v>
      </c>
      <c r="F183" s="20">
        <v>3789.375</v>
      </c>
    </row>
    <row r="184" spans="1:6" ht="15" customHeight="1" x14ac:dyDescent="0.2">
      <c r="A184" s="5" t="s">
        <v>171</v>
      </c>
      <c r="B184" s="18">
        <v>4</v>
      </c>
      <c r="C184" s="19">
        <v>7.2011520000000006E-3</v>
      </c>
      <c r="D184" s="19">
        <v>4.8007680000000002E-4</v>
      </c>
      <c r="E184" s="19">
        <v>0</v>
      </c>
      <c r="F184" s="20">
        <v>29.5</v>
      </c>
    </row>
    <row r="185" spans="1:6" ht="15" customHeight="1" x14ac:dyDescent="0.2">
      <c r="A185" s="5" t="s">
        <v>172</v>
      </c>
      <c r="B185" s="18">
        <v>10</v>
      </c>
      <c r="C185" s="19">
        <v>11.037201152</v>
      </c>
      <c r="D185" s="19">
        <v>0</v>
      </c>
      <c r="E185" s="19">
        <v>0</v>
      </c>
      <c r="F185" s="20">
        <v>9753</v>
      </c>
    </row>
    <row r="186" spans="1:6" ht="15" customHeight="1" x14ac:dyDescent="0.2">
      <c r="A186" s="5" t="s">
        <v>173</v>
      </c>
      <c r="B186" s="18">
        <v>9</v>
      </c>
      <c r="C186" s="19">
        <v>9.1214600000000014E-3</v>
      </c>
      <c r="D186" s="19">
        <v>0</v>
      </c>
      <c r="E186" s="19">
        <v>0</v>
      </c>
      <c r="F186" s="20">
        <v>45.875</v>
      </c>
    </row>
    <row r="187" spans="1:6" ht="15" customHeight="1" x14ac:dyDescent="0.2">
      <c r="A187" s="5" t="s">
        <v>174</v>
      </c>
      <c r="B187" s="18">
        <v>18</v>
      </c>
      <c r="C187" s="19">
        <v>0.55040806500000006</v>
      </c>
      <c r="D187" s="19">
        <v>0.27112337919999996</v>
      </c>
      <c r="E187" s="19">
        <v>0</v>
      </c>
      <c r="F187" s="20">
        <v>1137.25</v>
      </c>
    </row>
    <row r="188" spans="1:6" ht="15" customHeight="1" x14ac:dyDescent="0.2">
      <c r="A188" s="5" t="s">
        <v>175</v>
      </c>
      <c r="B188" s="14">
        <v>111</v>
      </c>
      <c r="C188" s="15">
        <v>8.9510705769999994</v>
      </c>
      <c r="D188" s="15">
        <v>5.699694429999997E-2</v>
      </c>
      <c r="E188" s="15">
        <v>3</v>
      </c>
      <c r="F188" s="17">
        <v>47021.375</v>
      </c>
    </row>
    <row r="189" spans="1:6" ht="15" customHeight="1" x14ac:dyDescent="0.2">
      <c r="A189" s="5" t="s">
        <v>604</v>
      </c>
      <c r="B189" s="18">
        <v>5</v>
      </c>
      <c r="C189" s="19">
        <v>5.4800768999999999E-2</v>
      </c>
      <c r="D189" s="19">
        <v>9.6015399999999996E-4</v>
      </c>
      <c r="E189" s="19">
        <v>0</v>
      </c>
      <c r="F189" s="20">
        <v>33.125</v>
      </c>
    </row>
    <row r="190" spans="1:6" ht="15" customHeight="1" x14ac:dyDescent="0.2">
      <c r="A190" s="5" t="s">
        <v>176</v>
      </c>
      <c r="B190" s="18">
        <v>5</v>
      </c>
      <c r="C190" s="19">
        <v>2.9203072E-2</v>
      </c>
      <c r="D190" s="19">
        <v>1.4614178133333334E-2</v>
      </c>
      <c r="E190" s="19">
        <v>0</v>
      </c>
      <c r="F190" s="20">
        <v>144</v>
      </c>
    </row>
    <row r="191" spans="1:6" ht="15" customHeight="1" x14ac:dyDescent="0.2">
      <c r="A191" s="5" t="s">
        <v>177</v>
      </c>
      <c r="B191" s="18">
        <v>12</v>
      </c>
      <c r="C191" s="19">
        <v>7.3605376000000014E-2</v>
      </c>
      <c r="D191" s="19">
        <v>2.4003841666666668E-3</v>
      </c>
      <c r="E191" s="19">
        <v>0</v>
      </c>
      <c r="F191" s="20">
        <v>139.875</v>
      </c>
    </row>
    <row r="192" spans="1:6" ht="15" customHeight="1" x14ac:dyDescent="0.2">
      <c r="A192" s="5" t="s">
        <v>178</v>
      </c>
      <c r="B192" s="18">
        <v>2</v>
      </c>
      <c r="C192" s="19">
        <v>1.056169E-2</v>
      </c>
      <c r="D192" s="19">
        <v>0</v>
      </c>
      <c r="E192" s="19">
        <v>0</v>
      </c>
      <c r="F192" s="20">
        <v>6.875</v>
      </c>
    </row>
    <row r="193" spans="1:6" ht="15" customHeight="1" x14ac:dyDescent="0.2">
      <c r="A193" s="5" t="s">
        <v>179</v>
      </c>
      <c r="B193" s="18">
        <v>3</v>
      </c>
      <c r="C193" s="19">
        <v>9.1214590000000002E-3</v>
      </c>
      <c r="D193" s="19">
        <v>2.4003840000000002E-3</v>
      </c>
      <c r="E193" s="19">
        <v>0</v>
      </c>
      <c r="F193" s="20">
        <v>31.5</v>
      </c>
    </row>
    <row r="194" spans="1:6" ht="15" customHeight="1" x14ac:dyDescent="0.2">
      <c r="A194" s="5" t="s">
        <v>71</v>
      </c>
      <c r="B194" s="18">
        <v>12</v>
      </c>
      <c r="C194" s="19">
        <v>3.9203073999999997E-2</v>
      </c>
      <c r="D194" s="19">
        <v>4.8007699999999992E-4</v>
      </c>
      <c r="E194" s="19">
        <v>0</v>
      </c>
      <c r="F194" s="20">
        <v>195.75</v>
      </c>
    </row>
    <row r="195" spans="1:6" ht="15" customHeight="1" x14ac:dyDescent="0.2">
      <c r="A195" s="5" t="s">
        <v>180</v>
      </c>
      <c r="B195" s="18">
        <v>13</v>
      </c>
      <c r="C195" s="19">
        <v>0.14496399399999998</v>
      </c>
      <c r="D195" s="19">
        <v>2.9800768000000002E-2</v>
      </c>
      <c r="E195" s="19">
        <v>0</v>
      </c>
      <c r="F195" s="20">
        <v>877.12499999999989</v>
      </c>
    </row>
    <row r="196" spans="1:6" ht="15" customHeight="1" x14ac:dyDescent="0.2">
      <c r="A196" s="5" t="s">
        <v>181</v>
      </c>
      <c r="B196" s="18">
        <v>9</v>
      </c>
      <c r="C196" s="19">
        <v>4.5252808449999993</v>
      </c>
      <c r="D196" s="19">
        <v>9.9999999999999991E-5</v>
      </c>
      <c r="E196" s="19">
        <v>0</v>
      </c>
      <c r="F196" s="20">
        <v>11533.75</v>
      </c>
    </row>
    <row r="197" spans="1:6" ht="15" customHeight="1" x14ac:dyDescent="0.2">
      <c r="A197" s="5" t="s">
        <v>182</v>
      </c>
      <c r="B197" s="18">
        <v>8</v>
      </c>
      <c r="C197" s="19">
        <v>1.0052808449999999</v>
      </c>
      <c r="D197" s="19">
        <v>4.8007700000000003E-4</v>
      </c>
      <c r="E197" s="19">
        <v>0</v>
      </c>
      <c r="F197" s="20">
        <v>5075.625</v>
      </c>
    </row>
    <row r="198" spans="1:6" ht="15" customHeight="1" x14ac:dyDescent="0.2">
      <c r="A198" s="5" t="s">
        <v>183</v>
      </c>
      <c r="B198" s="18">
        <v>17</v>
      </c>
      <c r="C198" s="19">
        <v>3.2165146999999998E-2</v>
      </c>
      <c r="D198" s="19">
        <v>2.4003840000000002E-3</v>
      </c>
      <c r="E198" s="19">
        <v>0</v>
      </c>
      <c r="F198" s="20">
        <v>95.875</v>
      </c>
    </row>
    <row r="199" spans="1:6" ht="15" customHeight="1" x14ac:dyDescent="0.2">
      <c r="A199" s="5" t="s">
        <v>184</v>
      </c>
      <c r="B199" s="18">
        <v>12</v>
      </c>
      <c r="C199" s="19">
        <v>7.6812309999999993E-3</v>
      </c>
      <c r="D199" s="19">
        <v>4.8007699999999992E-4</v>
      </c>
      <c r="E199" s="19">
        <v>0</v>
      </c>
      <c r="F199" s="20">
        <v>38.75</v>
      </c>
    </row>
    <row r="200" spans="1:6" ht="15" customHeight="1" x14ac:dyDescent="0.2">
      <c r="A200" s="5" t="s">
        <v>185</v>
      </c>
      <c r="B200" s="18">
        <v>13</v>
      </c>
      <c r="C200" s="19">
        <v>3.0192030750000005</v>
      </c>
      <c r="D200" s="19">
        <v>2.880461E-3</v>
      </c>
      <c r="E200" s="19">
        <v>3</v>
      </c>
      <c r="F200" s="20">
        <v>28849.125000000004</v>
      </c>
    </row>
    <row r="201" spans="1:6" ht="15" customHeight="1" x14ac:dyDescent="0.2">
      <c r="A201" s="5" t="s">
        <v>186</v>
      </c>
      <c r="B201" s="14">
        <v>103</v>
      </c>
      <c r="C201" s="15">
        <v>2.4001920340000007</v>
      </c>
      <c r="D201" s="15">
        <v>1.2001920000000003E-2</v>
      </c>
      <c r="E201" s="15">
        <v>2.4003840000000011E-3</v>
      </c>
      <c r="F201" s="17">
        <v>4598.125</v>
      </c>
    </row>
    <row r="202" spans="1:6" ht="15" customHeight="1" x14ac:dyDescent="0.2">
      <c r="A202" s="5" t="s">
        <v>605</v>
      </c>
      <c r="B202" s="18">
        <v>10</v>
      </c>
      <c r="C202" s="19">
        <v>1.7762842000000001E-2</v>
      </c>
      <c r="D202" s="19">
        <v>1.9203066666666668E-3</v>
      </c>
      <c r="E202" s="19">
        <v>0</v>
      </c>
      <c r="F202" s="20">
        <v>42.75</v>
      </c>
    </row>
    <row r="203" spans="1:6" ht="15" customHeight="1" x14ac:dyDescent="0.2">
      <c r="A203" s="5" t="s">
        <v>187</v>
      </c>
      <c r="B203" s="18">
        <v>14</v>
      </c>
      <c r="C203" s="19">
        <v>0.280326452</v>
      </c>
      <c r="D203" s="19">
        <v>0</v>
      </c>
      <c r="E203" s="19">
        <v>0</v>
      </c>
      <c r="F203" s="20">
        <v>597.875</v>
      </c>
    </row>
    <row r="204" spans="1:6" ht="15" customHeight="1" x14ac:dyDescent="0.2">
      <c r="A204" s="5" t="s">
        <v>188</v>
      </c>
      <c r="B204" s="18">
        <v>18</v>
      </c>
      <c r="C204" s="19">
        <v>2.3043688999999999E-2</v>
      </c>
      <c r="D204" s="19">
        <v>4.3206920000000001E-3</v>
      </c>
      <c r="E204" s="19">
        <v>2.4003840000000006E-3</v>
      </c>
      <c r="F204" s="20">
        <v>88.25</v>
      </c>
    </row>
    <row r="205" spans="1:6" ht="15" customHeight="1" x14ac:dyDescent="0.2">
      <c r="A205" s="5" t="s">
        <v>189</v>
      </c>
      <c r="B205" s="18">
        <v>5</v>
      </c>
      <c r="C205" s="19">
        <v>4.8007680000000004E-3</v>
      </c>
      <c r="D205" s="19">
        <v>0</v>
      </c>
      <c r="E205" s="19">
        <v>0</v>
      </c>
      <c r="F205" s="20">
        <v>83</v>
      </c>
    </row>
    <row r="206" spans="1:6" ht="15" customHeight="1" x14ac:dyDescent="0.2">
      <c r="A206" s="5" t="s">
        <v>190</v>
      </c>
      <c r="B206" s="18">
        <v>26</v>
      </c>
      <c r="C206" s="19">
        <v>1.9718482969999995</v>
      </c>
      <c r="D206" s="19">
        <v>4.8007679999999995E-3</v>
      </c>
      <c r="E206" s="19">
        <v>0</v>
      </c>
      <c r="F206" s="20">
        <v>3354.3749999999982</v>
      </c>
    </row>
    <row r="207" spans="1:6" ht="15" customHeight="1" x14ac:dyDescent="0.2">
      <c r="A207" s="5" t="s">
        <v>191</v>
      </c>
      <c r="B207" s="18">
        <v>8</v>
      </c>
      <c r="C207" s="19">
        <v>2.6404224000000004E-2</v>
      </c>
      <c r="D207" s="19">
        <v>0</v>
      </c>
      <c r="E207" s="19">
        <v>0</v>
      </c>
      <c r="F207" s="20">
        <v>215.125</v>
      </c>
    </row>
    <row r="208" spans="1:6" ht="15" customHeight="1" x14ac:dyDescent="0.2">
      <c r="A208" s="5" t="s">
        <v>192</v>
      </c>
      <c r="B208" s="18">
        <v>3</v>
      </c>
      <c r="C208" s="19">
        <v>4.3206919999999992E-3</v>
      </c>
      <c r="D208" s="19">
        <v>0</v>
      </c>
      <c r="E208" s="19">
        <v>0</v>
      </c>
      <c r="F208" s="20">
        <v>6</v>
      </c>
    </row>
    <row r="209" spans="1:6" ht="15" customHeight="1" x14ac:dyDescent="0.2">
      <c r="A209" s="5" t="s">
        <v>193</v>
      </c>
      <c r="B209" s="18">
        <v>19</v>
      </c>
      <c r="C209" s="19">
        <v>7.1685070000000017E-2</v>
      </c>
      <c r="D209" s="19">
        <v>9.6015333333333331E-4</v>
      </c>
      <c r="E209" s="19">
        <v>0</v>
      </c>
      <c r="F209" s="20">
        <v>210.75000000000003</v>
      </c>
    </row>
    <row r="210" spans="1:6" ht="15" customHeight="1" x14ac:dyDescent="0.2">
      <c r="A210" s="5" t="s">
        <v>194</v>
      </c>
      <c r="B210" s="14">
        <v>38</v>
      </c>
      <c r="C210" s="15">
        <v>0.60833413099999989</v>
      </c>
      <c r="D210" s="15">
        <v>1.062972336190476E-2</v>
      </c>
      <c r="E210" s="15">
        <v>0</v>
      </c>
      <c r="F210" s="17">
        <v>1569.8750000000002</v>
      </c>
    </row>
    <row r="211" spans="1:6" ht="15" customHeight="1" x14ac:dyDescent="0.2">
      <c r="A211" s="5" t="s">
        <v>606</v>
      </c>
      <c r="B211" s="18">
        <v>26</v>
      </c>
      <c r="C211" s="19">
        <v>7.7129140000000013E-2</v>
      </c>
      <c r="D211" s="19">
        <v>6.7210752666666644E-3</v>
      </c>
      <c r="E211" s="19">
        <v>0</v>
      </c>
      <c r="F211" s="20">
        <v>700</v>
      </c>
    </row>
    <row r="212" spans="1:6" ht="15" customHeight="1" x14ac:dyDescent="0.2">
      <c r="A212" s="5" t="s">
        <v>195</v>
      </c>
      <c r="B212" s="18">
        <v>6</v>
      </c>
      <c r="C212" s="19">
        <v>0.51824291799999989</v>
      </c>
      <c r="D212" s="19">
        <v>3.4285714285714288E-3</v>
      </c>
      <c r="E212" s="19">
        <v>0</v>
      </c>
      <c r="F212" s="20">
        <v>694.5</v>
      </c>
    </row>
    <row r="213" spans="1:6" ht="15" customHeight="1" x14ac:dyDescent="0.2">
      <c r="A213" s="5" t="s">
        <v>196</v>
      </c>
      <c r="B213" s="18">
        <v>1</v>
      </c>
      <c r="C213" s="19">
        <v>4.8007680000000004E-3</v>
      </c>
      <c r="D213" s="19">
        <v>0</v>
      </c>
      <c r="E213" s="19">
        <v>0</v>
      </c>
      <c r="F213" s="20">
        <v>150</v>
      </c>
    </row>
    <row r="214" spans="1:6" ht="15" customHeight="1" x14ac:dyDescent="0.2">
      <c r="A214" s="5" t="s">
        <v>197</v>
      </c>
      <c r="B214" s="18">
        <v>1</v>
      </c>
      <c r="C214" s="19">
        <v>1.920307E-3</v>
      </c>
      <c r="D214" s="19">
        <v>0</v>
      </c>
      <c r="E214" s="19">
        <v>0</v>
      </c>
      <c r="F214" s="20">
        <v>0</v>
      </c>
    </row>
    <row r="215" spans="1:6" ht="15" customHeight="1" x14ac:dyDescent="0.2">
      <c r="A215" s="5" t="s">
        <v>198</v>
      </c>
      <c r="B215" s="18">
        <v>4</v>
      </c>
      <c r="C215" s="19">
        <v>6.2409980000000002E-3</v>
      </c>
      <c r="D215" s="19">
        <v>4.8007666666666666E-4</v>
      </c>
      <c r="E215" s="19">
        <v>0</v>
      </c>
      <c r="F215" s="20">
        <v>25.375</v>
      </c>
    </row>
    <row r="216" spans="1:6" ht="15" customHeight="1" x14ac:dyDescent="0.2">
      <c r="A216" s="5" t="s">
        <v>199</v>
      </c>
      <c r="B216" s="14">
        <v>7</v>
      </c>
      <c r="C216" s="15">
        <v>2.8641383999999999E-2</v>
      </c>
      <c r="D216" s="15">
        <v>2.8804609999999995E-3</v>
      </c>
      <c r="E216" s="15">
        <v>0</v>
      </c>
      <c r="F216" s="17">
        <v>28.5</v>
      </c>
    </row>
    <row r="217" spans="1:6" ht="15" customHeight="1" x14ac:dyDescent="0.2">
      <c r="A217" s="5" t="s">
        <v>607</v>
      </c>
      <c r="B217" s="18">
        <v>1</v>
      </c>
      <c r="C217" s="19">
        <v>0.02</v>
      </c>
      <c r="D217" s="19">
        <v>0</v>
      </c>
      <c r="E217" s="19">
        <v>0</v>
      </c>
      <c r="F217" s="20">
        <v>12.5</v>
      </c>
    </row>
    <row r="218" spans="1:6" ht="15" customHeight="1" x14ac:dyDescent="0.2">
      <c r="A218" s="5" t="s">
        <v>200</v>
      </c>
      <c r="B218" s="18">
        <v>2</v>
      </c>
      <c r="C218" s="19">
        <v>3.8406149999999999E-3</v>
      </c>
      <c r="D218" s="19">
        <v>2.8804609999999995E-3</v>
      </c>
      <c r="E218" s="19">
        <v>0</v>
      </c>
      <c r="F218" s="20">
        <v>6</v>
      </c>
    </row>
    <row r="219" spans="1:6" ht="15" customHeight="1" x14ac:dyDescent="0.2">
      <c r="A219" s="5" t="s">
        <v>201</v>
      </c>
      <c r="B219" s="18">
        <v>4</v>
      </c>
      <c r="C219" s="19">
        <v>4.8007689999999999E-3</v>
      </c>
      <c r="D219" s="19">
        <v>0</v>
      </c>
      <c r="E219" s="19">
        <v>0</v>
      </c>
      <c r="F219" s="20">
        <v>10</v>
      </c>
    </row>
    <row r="220" spans="1:6" ht="15" customHeight="1" x14ac:dyDescent="0.2">
      <c r="A220" s="5" t="s">
        <v>202</v>
      </c>
      <c r="B220" s="14">
        <v>52</v>
      </c>
      <c r="C220" s="15">
        <v>31.638804608999994</v>
      </c>
      <c r="D220" s="15">
        <v>1.5089362304999991</v>
      </c>
      <c r="E220" s="15">
        <v>9.5999999999999981E-4</v>
      </c>
      <c r="F220" s="17">
        <v>116514.625</v>
      </c>
    </row>
    <row r="221" spans="1:6" ht="15" customHeight="1" x14ac:dyDescent="0.2">
      <c r="A221" s="5" t="s">
        <v>608</v>
      </c>
      <c r="B221" s="18">
        <v>4</v>
      </c>
      <c r="C221" s="19">
        <v>6.0714402300000003</v>
      </c>
      <c r="D221" s="19">
        <v>0</v>
      </c>
      <c r="E221" s="19">
        <v>0</v>
      </c>
      <c r="F221" s="20">
        <v>7525.0000000000009</v>
      </c>
    </row>
    <row r="222" spans="1:6" ht="15" customHeight="1" x14ac:dyDescent="0.2">
      <c r="A222" s="5" t="s">
        <v>203</v>
      </c>
      <c r="B222" s="18">
        <v>3</v>
      </c>
      <c r="C222" s="19">
        <v>0.48288046099999998</v>
      </c>
      <c r="D222" s="19">
        <v>1.4399999999999996E-2</v>
      </c>
      <c r="E222" s="19">
        <v>0</v>
      </c>
      <c r="F222" s="20">
        <v>0</v>
      </c>
    </row>
    <row r="223" spans="1:6" ht="15" customHeight="1" x14ac:dyDescent="0.2">
      <c r="A223" s="5" t="s">
        <v>204</v>
      </c>
      <c r="B223" s="18">
        <v>10</v>
      </c>
      <c r="C223" s="19">
        <v>9.4848007689999996</v>
      </c>
      <c r="D223" s="19">
        <v>4.8095999999999986E-2</v>
      </c>
      <c r="E223" s="19">
        <v>0</v>
      </c>
      <c r="F223" s="20">
        <v>22082.375</v>
      </c>
    </row>
    <row r="224" spans="1:6" ht="15" customHeight="1" x14ac:dyDescent="0.2">
      <c r="A224" s="5" t="s">
        <v>205</v>
      </c>
      <c r="B224" s="18">
        <v>5</v>
      </c>
      <c r="C224" s="19">
        <v>7.681228E-3</v>
      </c>
      <c r="D224" s="19">
        <v>0</v>
      </c>
      <c r="E224" s="19">
        <v>0</v>
      </c>
      <c r="F224" s="20">
        <v>90</v>
      </c>
    </row>
    <row r="225" spans="1:6" ht="15" customHeight="1" x14ac:dyDescent="0.2">
      <c r="A225" s="5" t="s">
        <v>206</v>
      </c>
      <c r="B225" s="18">
        <v>10</v>
      </c>
      <c r="C225" s="19">
        <v>1.9052808449999996</v>
      </c>
      <c r="D225" s="19">
        <v>0.44644023050000003</v>
      </c>
      <c r="E225" s="19">
        <v>0</v>
      </c>
      <c r="F225" s="20">
        <v>7998.75</v>
      </c>
    </row>
    <row r="226" spans="1:6" ht="15" customHeight="1" x14ac:dyDescent="0.2">
      <c r="A226" s="5" t="s">
        <v>207</v>
      </c>
      <c r="B226" s="18">
        <v>10</v>
      </c>
      <c r="C226" s="19">
        <v>10.860960153999999</v>
      </c>
      <c r="D226" s="19">
        <v>1.0000000000000002</v>
      </c>
      <c r="E226" s="19">
        <v>9.5999999999999992E-4</v>
      </c>
      <c r="F226" s="20">
        <v>59645</v>
      </c>
    </row>
    <row r="227" spans="1:6" ht="15" customHeight="1" x14ac:dyDescent="0.2">
      <c r="A227" s="5" t="s">
        <v>208</v>
      </c>
      <c r="B227" s="18">
        <v>10</v>
      </c>
      <c r="C227" s="19">
        <v>2.8257609219999997</v>
      </c>
      <c r="D227" s="19">
        <v>0</v>
      </c>
      <c r="E227" s="19">
        <v>0</v>
      </c>
      <c r="F227" s="20">
        <v>19173.5</v>
      </c>
    </row>
    <row r="228" spans="1:6" ht="15" customHeight="1" x14ac:dyDescent="0.2">
      <c r="A228" s="5" t="s">
        <v>209</v>
      </c>
      <c r="B228" s="14">
        <v>4</v>
      </c>
      <c r="C228" s="15">
        <v>6.721075E-3</v>
      </c>
      <c r="D228" s="15">
        <v>9.601535E-4</v>
      </c>
      <c r="E228" s="15">
        <v>0</v>
      </c>
      <c r="F228" s="17">
        <v>34.75</v>
      </c>
    </row>
    <row r="229" spans="1:6" ht="15" customHeight="1" x14ac:dyDescent="0.2">
      <c r="A229" s="5" t="s">
        <v>609</v>
      </c>
      <c r="B229" s="18">
        <v>2</v>
      </c>
      <c r="C229" s="19">
        <v>4.3206909999999998E-3</v>
      </c>
      <c r="D229" s="19">
        <v>9.601535E-4</v>
      </c>
      <c r="E229" s="19">
        <v>0</v>
      </c>
      <c r="F229" s="20">
        <v>1.75</v>
      </c>
    </row>
    <row r="230" spans="1:6" ht="15" customHeight="1" x14ac:dyDescent="0.2">
      <c r="A230" s="5" t="s">
        <v>210</v>
      </c>
      <c r="B230" s="18">
        <v>1</v>
      </c>
      <c r="C230" s="19">
        <v>1.44023E-3</v>
      </c>
      <c r="D230" s="19">
        <v>0</v>
      </c>
      <c r="E230" s="19">
        <v>0</v>
      </c>
      <c r="F230" s="20">
        <v>30</v>
      </c>
    </row>
    <row r="231" spans="1:6" ht="15" customHeight="1" x14ac:dyDescent="0.2">
      <c r="A231" s="5" t="s">
        <v>211</v>
      </c>
      <c r="B231" s="18">
        <v>1</v>
      </c>
      <c r="C231" s="19">
        <v>9.6015399999999996E-4</v>
      </c>
      <c r="D231" s="19">
        <v>0</v>
      </c>
      <c r="E231" s="19">
        <v>0</v>
      </c>
      <c r="F231" s="20">
        <v>3</v>
      </c>
    </row>
    <row r="232" spans="1:6" ht="15" customHeight="1" x14ac:dyDescent="0.2">
      <c r="A232" s="5" t="s">
        <v>212</v>
      </c>
      <c r="B232" s="14">
        <v>32</v>
      </c>
      <c r="C232" s="15">
        <v>0.13065290800000001</v>
      </c>
      <c r="D232" s="15">
        <v>4.8007679999999995E-3</v>
      </c>
      <c r="E232" s="15">
        <v>0</v>
      </c>
      <c r="F232" s="17">
        <v>669.75</v>
      </c>
    </row>
    <row r="233" spans="1:6" ht="15" customHeight="1" x14ac:dyDescent="0.2">
      <c r="A233" s="5" t="s">
        <v>213</v>
      </c>
      <c r="B233" s="18">
        <v>2</v>
      </c>
      <c r="C233" s="19">
        <v>5.0960154000000008E-2</v>
      </c>
      <c r="D233" s="19">
        <v>0</v>
      </c>
      <c r="E233" s="19">
        <v>0</v>
      </c>
      <c r="F233" s="20">
        <v>187.5</v>
      </c>
    </row>
    <row r="234" spans="1:6" ht="15" customHeight="1" x14ac:dyDescent="0.2">
      <c r="A234" s="5" t="s">
        <v>214</v>
      </c>
      <c r="B234" s="18">
        <v>15</v>
      </c>
      <c r="C234" s="19">
        <v>2.1603458999999998E-2</v>
      </c>
      <c r="D234" s="19">
        <v>0</v>
      </c>
      <c r="E234" s="19">
        <v>0</v>
      </c>
      <c r="F234" s="20">
        <v>110.99999999999999</v>
      </c>
    </row>
    <row r="235" spans="1:6" ht="15" customHeight="1" x14ac:dyDescent="0.2">
      <c r="A235" s="5" t="s">
        <v>112</v>
      </c>
      <c r="B235" s="18">
        <v>10</v>
      </c>
      <c r="C235" s="19">
        <v>3.4085454999999994E-2</v>
      </c>
      <c r="D235" s="19">
        <v>2.4003840000000002E-3</v>
      </c>
      <c r="E235" s="19">
        <v>0</v>
      </c>
      <c r="F235" s="20">
        <v>53</v>
      </c>
    </row>
    <row r="236" spans="1:6" ht="15" customHeight="1" x14ac:dyDescent="0.2">
      <c r="A236" s="5" t="s">
        <v>215</v>
      </c>
      <c r="B236" s="18">
        <v>5</v>
      </c>
      <c r="C236" s="19">
        <v>2.4003840000000002E-2</v>
      </c>
      <c r="D236" s="19">
        <v>2.4003840000000002E-3</v>
      </c>
      <c r="E236" s="19">
        <v>0</v>
      </c>
      <c r="F236" s="20">
        <v>318.25</v>
      </c>
    </row>
    <row r="237" spans="1:6" ht="15" customHeight="1" x14ac:dyDescent="0.2">
      <c r="A237" s="5" t="s">
        <v>216</v>
      </c>
      <c r="B237" s="14">
        <v>38</v>
      </c>
      <c r="C237" s="15">
        <v>0.10681229300000002</v>
      </c>
      <c r="D237" s="15">
        <v>2.8004224349999995E-2</v>
      </c>
      <c r="E237" s="15">
        <v>0</v>
      </c>
      <c r="F237" s="17">
        <v>603.62500000000011</v>
      </c>
    </row>
    <row r="238" spans="1:6" ht="15" customHeight="1" x14ac:dyDescent="0.2">
      <c r="A238" s="5" t="s">
        <v>610</v>
      </c>
      <c r="B238" s="18">
        <v>6</v>
      </c>
      <c r="C238" s="19">
        <v>1.0081614000000001E-2</v>
      </c>
      <c r="D238" s="19">
        <v>2.4003840000000002E-3</v>
      </c>
      <c r="E238" s="19">
        <v>0</v>
      </c>
      <c r="F238" s="20">
        <v>90.25</v>
      </c>
    </row>
    <row r="239" spans="1:6" ht="15" customHeight="1" x14ac:dyDescent="0.2">
      <c r="A239" s="5" t="s">
        <v>217</v>
      </c>
      <c r="B239" s="18">
        <v>2</v>
      </c>
      <c r="C239" s="19">
        <v>5.280845000000001E-3</v>
      </c>
      <c r="D239" s="19">
        <v>0</v>
      </c>
      <c r="E239" s="19">
        <v>0</v>
      </c>
      <c r="F239" s="20">
        <v>56</v>
      </c>
    </row>
    <row r="240" spans="1:6" ht="15" customHeight="1" x14ac:dyDescent="0.2">
      <c r="A240" s="5" t="s">
        <v>50</v>
      </c>
      <c r="B240" s="18">
        <v>2</v>
      </c>
      <c r="C240" s="19">
        <v>3.3605380000000002E-3</v>
      </c>
      <c r="D240" s="19">
        <v>0</v>
      </c>
      <c r="E240" s="19">
        <v>0</v>
      </c>
      <c r="F240" s="20">
        <v>19.5</v>
      </c>
    </row>
    <row r="241" spans="1:6" ht="15" customHeight="1" x14ac:dyDescent="0.2">
      <c r="A241" s="5" t="s">
        <v>218</v>
      </c>
      <c r="B241" s="18">
        <v>2</v>
      </c>
      <c r="C241" s="19">
        <v>7.6812289999999995E-3</v>
      </c>
      <c r="D241" s="19">
        <v>0</v>
      </c>
      <c r="E241" s="19">
        <v>0</v>
      </c>
      <c r="F241" s="20">
        <v>12</v>
      </c>
    </row>
    <row r="242" spans="1:6" ht="15" customHeight="1" x14ac:dyDescent="0.2">
      <c r="A242" s="5" t="s">
        <v>219</v>
      </c>
      <c r="B242" s="18">
        <v>1</v>
      </c>
      <c r="C242" s="19">
        <v>0.02</v>
      </c>
      <c r="D242" s="19">
        <v>0</v>
      </c>
      <c r="E242" s="19">
        <v>0</v>
      </c>
      <c r="F242" s="20">
        <v>200</v>
      </c>
    </row>
    <row r="243" spans="1:6" ht="15" customHeight="1" x14ac:dyDescent="0.2">
      <c r="A243" s="5" t="s">
        <v>220</v>
      </c>
      <c r="B243" s="18">
        <v>8</v>
      </c>
      <c r="C243" s="19">
        <v>1.7762843E-2</v>
      </c>
      <c r="D243" s="19">
        <v>7.2011519999999997E-3</v>
      </c>
      <c r="E243" s="19">
        <v>0</v>
      </c>
      <c r="F243" s="20">
        <v>91</v>
      </c>
    </row>
    <row r="244" spans="1:6" ht="15" customHeight="1" x14ac:dyDescent="0.2">
      <c r="A244" s="5" t="s">
        <v>221</v>
      </c>
      <c r="B244" s="18">
        <v>17</v>
      </c>
      <c r="C244" s="19">
        <v>4.2645224000000002E-2</v>
      </c>
      <c r="D244" s="19">
        <v>1.8402688349999998E-2</v>
      </c>
      <c r="E244" s="19">
        <v>0</v>
      </c>
      <c r="F244" s="20">
        <v>134.875</v>
      </c>
    </row>
    <row r="245" spans="1:6" ht="15" customHeight="1" x14ac:dyDescent="0.2">
      <c r="A245" s="5" t="s">
        <v>222</v>
      </c>
      <c r="B245" s="14">
        <v>5</v>
      </c>
      <c r="C245" s="15">
        <v>0.70288046100000001</v>
      </c>
      <c r="D245" s="15">
        <v>0.5</v>
      </c>
      <c r="E245" s="15">
        <v>0</v>
      </c>
      <c r="F245" s="17">
        <v>636.75</v>
      </c>
    </row>
    <row r="246" spans="1:6" ht="15" customHeight="1" x14ac:dyDescent="0.2">
      <c r="A246" s="5" t="s">
        <v>223</v>
      </c>
      <c r="B246" s="18">
        <v>1</v>
      </c>
      <c r="C246" s="19">
        <v>0.2</v>
      </c>
      <c r="D246" s="19">
        <v>0</v>
      </c>
      <c r="E246" s="19">
        <v>0</v>
      </c>
      <c r="F246" s="20">
        <v>600</v>
      </c>
    </row>
    <row r="247" spans="1:6" ht="15" customHeight="1" x14ac:dyDescent="0.2">
      <c r="A247" s="5" t="s">
        <v>224</v>
      </c>
      <c r="B247" s="18">
        <v>1</v>
      </c>
      <c r="C247" s="19">
        <v>1.920307E-3</v>
      </c>
      <c r="D247" s="19">
        <v>0</v>
      </c>
      <c r="E247" s="19">
        <v>0</v>
      </c>
      <c r="F247" s="20">
        <v>18.75</v>
      </c>
    </row>
    <row r="248" spans="1:6" ht="15" customHeight="1" x14ac:dyDescent="0.2">
      <c r="A248" s="5" t="s">
        <v>225</v>
      </c>
      <c r="B248" s="18">
        <v>3</v>
      </c>
      <c r="C248" s="19">
        <v>0.50096015399999994</v>
      </c>
      <c r="D248" s="19">
        <v>0.5</v>
      </c>
      <c r="E248" s="19">
        <v>0</v>
      </c>
      <c r="F248" s="20">
        <v>18</v>
      </c>
    </row>
    <row r="249" spans="1:6" ht="21" customHeight="1" x14ac:dyDescent="0.2">
      <c r="A249" s="5" t="s">
        <v>13</v>
      </c>
      <c r="B249" s="14">
        <f>SUM(B250+B259+B267)</f>
        <v>373</v>
      </c>
      <c r="C249" s="15">
        <f t="shared" ref="C249:F249" si="5">SUM(C250+C259+C267)</f>
        <v>17.914853564999994</v>
      </c>
      <c r="D249" s="15">
        <f t="shared" si="5"/>
        <v>2.7321024292575755</v>
      </c>
      <c r="E249" s="15">
        <f t="shared" si="5"/>
        <v>2</v>
      </c>
      <c r="F249" s="17">
        <f t="shared" si="5"/>
        <v>59041.500000000029</v>
      </c>
    </row>
    <row r="250" spans="1:6" ht="15" customHeight="1" x14ac:dyDescent="0.2">
      <c r="A250" s="5" t="s">
        <v>226</v>
      </c>
      <c r="B250" s="14">
        <v>32</v>
      </c>
      <c r="C250" s="15">
        <v>0.43913106099999999</v>
      </c>
      <c r="D250" s="15">
        <v>2.0531139490909091E-2</v>
      </c>
      <c r="E250" s="15">
        <v>0</v>
      </c>
      <c r="F250" s="17">
        <v>20661.875</v>
      </c>
    </row>
    <row r="251" spans="1:6" ht="15" customHeight="1" x14ac:dyDescent="0.2">
      <c r="A251" s="5" t="s">
        <v>611</v>
      </c>
      <c r="B251" s="18">
        <v>14</v>
      </c>
      <c r="C251" s="19">
        <v>0.35176668300000008</v>
      </c>
      <c r="D251" s="19">
        <v>1.4402303999999999E-3</v>
      </c>
      <c r="E251" s="19">
        <v>0</v>
      </c>
      <c r="F251" s="20">
        <v>421.625</v>
      </c>
    </row>
    <row r="252" spans="1:6" ht="15" customHeight="1" x14ac:dyDescent="0.2">
      <c r="A252" s="5" t="s">
        <v>227</v>
      </c>
      <c r="B252" s="18">
        <v>1</v>
      </c>
      <c r="C252" s="19">
        <v>0.01</v>
      </c>
      <c r="D252" s="19">
        <v>0.01</v>
      </c>
      <c r="E252" s="19">
        <v>0</v>
      </c>
      <c r="F252" s="20">
        <v>0</v>
      </c>
    </row>
    <row r="253" spans="1:6" ht="15" customHeight="1" x14ac:dyDescent="0.2">
      <c r="A253" s="5" t="s">
        <v>228</v>
      </c>
      <c r="B253" s="18">
        <v>8</v>
      </c>
      <c r="C253" s="19">
        <v>5.6802688999999996E-2</v>
      </c>
      <c r="D253" s="19">
        <v>0</v>
      </c>
      <c r="E253" s="19">
        <v>0</v>
      </c>
      <c r="F253" s="20">
        <v>20050.250000000004</v>
      </c>
    </row>
    <row r="254" spans="1:6" ht="15" customHeight="1" x14ac:dyDescent="0.2">
      <c r="A254" s="5" t="s">
        <v>229</v>
      </c>
      <c r="B254" s="18">
        <v>3</v>
      </c>
      <c r="C254" s="19">
        <v>1.0960154000000001E-2</v>
      </c>
      <c r="D254" s="19">
        <v>9.0909090909090922E-3</v>
      </c>
      <c r="E254" s="19">
        <v>0</v>
      </c>
      <c r="F254" s="20">
        <v>99.999999999999986</v>
      </c>
    </row>
    <row r="255" spans="1:6" ht="15" customHeight="1" x14ac:dyDescent="0.2">
      <c r="A255" s="5" t="s">
        <v>230</v>
      </c>
      <c r="B255" s="18">
        <v>2</v>
      </c>
      <c r="C255" s="19">
        <v>1.920307E-3</v>
      </c>
      <c r="D255" s="19">
        <v>0</v>
      </c>
      <c r="E255" s="19">
        <v>0</v>
      </c>
      <c r="F255" s="20">
        <v>8</v>
      </c>
    </row>
    <row r="256" spans="1:6" ht="15" customHeight="1" x14ac:dyDescent="0.2">
      <c r="A256" s="5" t="s">
        <v>231</v>
      </c>
      <c r="B256" s="18">
        <v>2</v>
      </c>
      <c r="C256" s="19">
        <v>3.840614E-3</v>
      </c>
      <c r="D256" s="19">
        <v>0</v>
      </c>
      <c r="E256" s="19">
        <v>0</v>
      </c>
      <c r="F256" s="20">
        <v>55</v>
      </c>
    </row>
    <row r="257" spans="1:6" ht="15" customHeight="1" x14ac:dyDescent="0.2">
      <c r="A257" s="5" t="s">
        <v>232</v>
      </c>
      <c r="B257" s="18">
        <v>1</v>
      </c>
      <c r="C257" s="19">
        <v>1.920307E-3</v>
      </c>
      <c r="D257" s="19">
        <v>0</v>
      </c>
      <c r="E257" s="19">
        <v>0</v>
      </c>
      <c r="F257" s="20">
        <v>7</v>
      </c>
    </row>
    <row r="258" spans="1:6" ht="15" customHeight="1" x14ac:dyDescent="0.2">
      <c r="A258" s="5" t="s">
        <v>233</v>
      </c>
      <c r="B258" s="18">
        <v>1</v>
      </c>
      <c r="C258" s="19">
        <v>1.920307E-3</v>
      </c>
      <c r="D258" s="19">
        <v>0</v>
      </c>
      <c r="E258" s="19">
        <v>0</v>
      </c>
      <c r="F258" s="20">
        <v>20</v>
      </c>
    </row>
    <row r="259" spans="1:6" ht="15" customHeight="1" x14ac:dyDescent="0.2">
      <c r="A259" s="5" t="s">
        <v>234</v>
      </c>
      <c r="B259" s="14">
        <v>126</v>
      </c>
      <c r="C259" s="15">
        <v>6.7314882339999995</v>
      </c>
      <c r="D259" s="15">
        <v>1.0264042237333333</v>
      </c>
      <c r="E259" s="15">
        <v>0</v>
      </c>
      <c r="F259" s="17">
        <v>10549.500000000005</v>
      </c>
    </row>
    <row r="260" spans="1:6" ht="15" customHeight="1" x14ac:dyDescent="0.2">
      <c r="A260" s="5" t="s">
        <v>612</v>
      </c>
      <c r="B260" s="18">
        <v>3</v>
      </c>
      <c r="C260" s="19">
        <v>8.6413819999999995E-3</v>
      </c>
      <c r="D260" s="19">
        <v>0</v>
      </c>
      <c r="E260" s="19">
        <v>0</v>
      </c>
      <c r="F260" s="20">
        <v>106.875</v>
      </c>
    </row>
    <row r="261" spans="1:6" ht="15" customHeight="1" x14ac:dyDescent="0.2">
      <c r="A261" s="5" t="s">
        <v>235</v>
      </c>
      <c r="B261" s="18">
        <v>3</v>
      </c>
      <c r="C261" s="19">
        <v>0.52384061400000004</v>
      </c>
      <c r="D261" s="19">
        <v>0</v>
      </c>
      <c r="E261" s="19">
        <v>0</v>
      </c>
      <c r="F261" s="20">
        <v>5031</v>
      </c>
    </row>
    <row r="262" spans="1:6" ht="15" customHeight="1" x14ac:dyDescent="0.2">
      <c r="A262" s="5" t="s">
        <v>236</v>
      </c>
      <c r="B262" s="18">
        <v>2</v>
      </c>
      <c r="C262" s="19">
        <v>1.5362457999999999E-2</v>
      </c>
      <c r="D262" s="19">
        <v>3.8406143999999997E-3</v>
      </c>
      <c r="E262" s="19">
        <v>0</v>
      </c>
      <c r="F262" s="20">
        <v>120</v>
      </c>
    </row>
    <row r="263" spans="1:6" ht="15" customHeight="1" x14ac:dyDescent="0.2">
      <c r="A263" s="5" t="s">
        <v>237</v>
      </c>
      <c r="B263" s="18">
        <v>2</v>
      </c>
      <c r="C263" s="19">
        <v>4.3206909999999998E-3</v>
      </c>
      <c r="D263" s="19">
        <v>0</v>
      </c>
      <c r="E263" s="19">
        <v>0</v>
      </c>
      <c r="F263" s="20">
        <v>0</v>
      </c>
    </row>
    <row r="264" spans="1:6" ht="15" customHeight="1" x14ac:dyDescent="0.2">
      <c r="A264" s="5" t="s">
        <v>238</v>
      </c>
      <c r="B264" s="18">
        <v>1</v>
      </c>
      <c r="C264" s="19">
        <v>4</v>
      </c>
      <c r="D264" s="19">
        <v>0</v>
      </c>
      <c r="E264" s="19">
        <v>0</v>
      </c>
      <c r="F264" s="20">
        <v>1300</v>
      </c>
    </row>
    <row r="265" spans="1:6" ht="15" customHeight="1" x14ac:dyDescent="0.2">
      <c r="A265" s="5" t="s">
        <v>239</v>
      </c>
      <c r="B265" s="18">
        <v>32</v>
      </c>
      <c r="C265" s="19">
        <v>0.89265482400000007</v>
      </c>
      <c r="D265" s="19">
        <v>0</v>
      </c>
      <c r="E265" s="19">
        <v>0</v>
      </c>
      <c r="F265" s="20">
        <v>2757.4999999999995</v>
      </c>
    </row>
    <row r="266" spans="1:6" ht="15" customHeight="1" x14ac:dyDescent="0.2">
      <c r="A266" s="5" t="s">
        <v>240</v>
      </c>
      <c r="B266" s="18">
        <v>83</v>
      </c>
      <c r="C266" s="19">
        <v>1.2866682650000001</v>
      </c>
      <c r="D266" s="19">
        <v>1.022563609333333</v>
      </c>
      <c r="E266" s="19">
        <v>0</v>
      </c>
      <c r="F266" s="20">
        <v>1234.1249999999995</v>
      </c>
    </row>
    <row r="267" spans="1:6" ht="15" customHeight="1" x14ac:dyDescent="0.2">
      <c r="A267" s="5" t="s">
        <v>241</v>
      </c>
      <c r="B267" s="14">
        <v>215</v>
      </c>
      <c r="C267" s="15">
        <v>10.744234269999993</v>
      </c>
      <c r="D267" s="15">
        <v>1.6851670660333333</v>
      </c>
      <c r="E267" s="15">
        <v>2</v>
      </c>
      <c r="F267" s="17">
        <v>27830.125000000025</v>
      </c>
    </row>
    <row r="268" spans="1:6" ht="15" customHeight="1" x14ac:dyDescent="0.2">
      <c r="A268" s="5" t="s">
        <v>242</v>
      </c>
      <c r="B268" s="18">
        <v>24</v>
      </c>
      <c r="C268" s="19">
        <v>7.9529522999999991E-2</v>
      </c>
      <c r="D268" s="19">
        <v>6.2409979999999985E-3</v>
      </c>
      <c r="E268" s="19">
        <v>0</v>
      </c>
      <c r="F268" s="20">
        <v>582.75</v>
      </c>
    </row>
    <row r="269" spans="1:6" ht="15" customHeight="1" x14ac:dyDescent="0.2">
      <c r="A269" s="5" t="s">
        <v>243</v>
      </c>
      <c r="B269" s="18">
        <v>23</v>
      </c>
      <c r="C269" s="19">
        <v>7.4891979999999997E-2</v>
      </c>
      <c r="D269" s="19">
        <v>7.2011519999999997E-3</v>
      </c>
      <c r="E269" s="19">
        <v>0</v>
      </c>
      <c r="F269" s="20">
        <v>369.25</v>
      </c>
    </row>
    <row r="270" spans="1:6" ht="15" customHeight="1" x14ac:dyDescent="0.2">
      <c r="A270" s="5" t="s">
        <v>244</v>
      </c>
      <c r="B270" s="18">
        <v>27</v>
      </c>
      <c r="C270" s="19">
        <v>1.1138502139999999</v>
      </c>
      <c r="D270" s="19">
        <v>0.50692030733333326</v>
      </c>
      <c r="E270" s="19">
        <v>0</v>
      </c>
      <c r="F270" s="20">
        <v>1966.5000000000002</v>
      </c>
    </row>
    <row r="271" spans="1:6" ht="15" customHeight="1" x14ac:dyDescent="0.2">
      <c r="A271" s="5" t="s">
        <v>245</v>
      </c>
      <c r="B271" s="18">
        <v>7</v>
      </c>
      <c r="C271" s="19">
        <v>3.1123379E-2</v>
      </c>
      <c r="D271" s="19">
        <v>0</v>
      </c>
      <c r="E271" s="19">
        <v>0</v>
      </c>
      <c r="F271" s="20">
        <v>124.5</v>
      </c>
    </row>
    <row r="272" spans="1:6" ht="15" customHeight="1" x14ac:dyDescent="0.2">
      <c r="A272" s="5" t="s">
        <v>246</v>
      </c>
      <c r="B272" s="18">
        <v>41</v>
      </c>
      <c r="C272" s="19">
        <v>2.1131349000000008</v>
      </c>
      <c r="D272" s="19">
        <v>0.13136245759999995</v>
      </c>
      <c r="E272" s="19">
        <v>0</v>
      </c>
      <c r="F272" s="20">
        <v>8656.75</v>
      </c>
    </row>
    <row r="273" spans="1:6" ht="15" customHeight="1" x14ac:dyDescent="0.2">
      <c r="A273" s="5" t="s">
        <v>247</v>
      </c>
      <c r="B273" s="18">
        <v>41</v>
      </c>
      <c r="C273" s="19">
        <v>3.5853720609999993</v>
      </c>
      <c r="D273" s="19">
        <v>1.0009601535000001</v>
      </c>
      <c r="E273" s="19">
        <v>2.0000000000000004</v>
      </c>
      <c r="F273" s="20">
        <v>8028.125</v>
      </c>
    </row>
    <row r="274" spans="1:6" ht="15" customHeight="1" x14ac:dyDescent="0.2">
      <c r="A274" s="5" t="s">
        <v>248</v>
      </c>
      <c r="B274" s="18">
        <v>52</v>
      </c>
      <c r="C274" s="19">
        <v>3.7463322130000001</v>
      </c>
      <c r="D274" s="19">
        <v>3.2481997599999993E-2</v>
      </c>
      <c r="E274" s="19">
        <v>0</v>
      </c>
      <c r="F274" s="20">
        <v>8102.25</v>
      </c>
    </row>
    <row r="275" spans="1:6" ht="21" customHeight="1" x14ac:dyDescent="0.2">
      <c r="A275" s="5" t="s">
        <v>7</v>
      </c>
      <c r="B275" s="14">
        <f>SUM(B276+B281+B289+B299+B307+B315+B324)</f>
        <v>396</v>
      </c>
      <c r="C275" s="15">
        <f t="shared" ref="C275:F275" si="6">SUM(C276+C281+C289+C299+C307+C315+C324)</f>
        <v>406.2157225009999</v>
      </c>
      <c r="D275" s="15">
        <f t="shared" si="6"/>
        <v>50.678062089783324</v>
      </c>
      <c r="E275" s="15">
        <f t="shared" si="6"/>
        <v>152.50089730600001</v>
      </c>
      <c r="F275" s="17">
        <f t="shared" si="6"/>
        <v>1250801.625</v>
      </c>
    </row>
    <row r="276" spans="1:6" ht="15" customHeight="1" x14ac:dyDescent="0.2">
      <c r="A276" s="5" t="s">
        <v>249</v>
      </c>
      <c r="B276" s="14">
        <v>11</v>
      </c>
      <c r="C276" s="15">
        <v>4.2896015360000002</v>
      </c>
      <c r="D276" s="15">
        <v>6.4003837499999995E-3</v>
      </c>
      <c r="E276" s="15">
        <v>0.99999999999999989</v>
      </c>
      <c r="F276" s="17">
        <v>13023.875000000002</v>
      </c>
    </row>
    <row r="277" spans="1:6" ht="15" customHeight="1" x14ac:dyDescent="0.2">
      <c r="A277" s="5" t="s">
        <v>613</v>
      </c>
      <c r="B277" s="18">
        <v>2</v>
      </c>
      <c r="C277" s="19">
        <v>3.2399999999999998</v>
      </c>
      <c r="D277" s="19">
        <v>0</v>
      </c>
      <c r="E277" s="19">
        <v>0</v>
      </c>
      <c r="F277" s="20">
        <v>7875</v>
      </c>
    </row>
    <row r="278" spans="1:6" ht="15" customHeight="1" x14ac:dyDescent="0.2">
      <c r="A278" s="5" t="s">
        <v>250</v>
      </c>
      <c r="B278" s="18">
        <v>6</v>
      </c>
      <c r="C278" s="19">
        <v>4.3840614999999999E-2</v>
      </c>
      <c r="D278" s="19">
        <v>4.0000000000000001E-3</v>
      </c>
      <c r="E278" s="19">
        <v>0</v>
      </c>
      <c r="F278" s="20">
        <v>138.5</v>
      </c>
    </row>
    <row r="279" spans="1:6" ht="15" customHeight="1" x14ac:dyDescent="0.2">
      <c r="A279" s="5" t="s">
        <v>251</v>
      </c>
      <c r="B279" s="18">
        <v>2</v>
      </c>
      <c r="C279" s="19">
        <v>1.003840614</v>
      </c>
      <c r="D279" s="19">
        <v>2.4003837499999999E-3</v>
      </c>
      <c r="E279" s="19">
        <v>1</v>
      </c>
      <c r="F279" s="20">
        <v>5000.375</v>
      </c>
    </row>
    <row r="280" spans="1:6" ht="15" customHeight="1" x14ac:dyDescent="0.2">
      <c r="A280" s="5" t="s">
        <v>252</v>
      </c>
      <c r="B280" s="18">
        <v>1</v>
      </c>
      <c r="C280" s="19">
        <v>1.920307E-3</v>
      </c>
      <c r="D280" s="19">
        <v>0</v>
      </c>
      <c r="E280" s="19">
        <v>0</v>
      </c>
      <c r="F280" s="20">
        <v>10</v>
      </c>
    </row>
    <row r="281" spans="1:6" ht="15" customHeight="1" x14ac:dyDescent="0.2">
      <c r="A281" s="5" t="s">
        <v>253</v>
      </c>
      <c r="B281" s="14">
        <v>52</v>
      </c>
      <c r="C281" s="15">
        <v>26.102899660999995</v>
      </c>
      <c r="D281" s="15">
        <v>3.0129620736666669</v>
      </c>
      <c r="E281" s="15">
        <v>7.0000000000000036</v>
      </c>
      <c r="F281" s="17">
        <v>109886.12500000001</v>
      </c>
    </row>
    <row r="282" spans="1:6" ht="15" customHeight="1" x14ac:dyDescent="0.2">
      <c r="A282" s="5" t="s">
        <v>614</v>
      </c>
      <c r="B282" s="18">
        <v>19</v>
      </c>
      <c r="C282" s="19">
        <v>8.1051272200000035</v>
      </c>
      <c r="D282" s="19">
        <v>6.2409986666666665E-3</v>
      </c>
      <c r="E282" s="19">
        <v>7.0000000000000009</v>
      </c>
      <c r="F282" s="20">
        <v>56252.000000000022</v>
      </c>
    </row>
    <row r="283" spans="1:6" ht="15" customHeight="1" x14ac:dyDescent="0.2">
      <c r="A283" s="5" t="s">
        <v>254</v>
      </c>
      <c r="B283" s="18">
        <v>5</v>
      </c>
      <c r="C283" s="19">
        <v>1.0081613999999999E-2</v>
      </c>
      <c r="D283" s="19">
        <v>0</v>
      </c>
      <c r="E283" s="19">
        <v>0</v>
      </c>
      <c r="F283" s="20">
        <v>25.875</v>
      </c>
    </row>
    <row r="284" spans="1:6" ht="15" customHeight="1" x14ac:dyDescent="0.2">
      <c r="A284" s="5" t="s">
        <v>255</v>
      </c>
      <c r="B284" s="18">
        <v>11</v>
      </c>
      <c r="C284" s="19">
        <v>17.936802688</v>
      </c>
      <c r="D284" s="19">
        <v>3.0048007679999995</v>
      </c>
      <c r="E284" s="19">
        <v>0</v>
      </c>
      <c r="F284" s="20">
        <v>52980</v>
      </c>
    </row>
    <row r="285" spans="1:6" ht="15" customHeight="1" x14ac:dyDescent="0.2">
      <c r="A285" s="5" t="s">
        <v>256</v>
      </c>
      <c r="B285" s="18">
        <v>3</v>
      </c>
      <c r="C285" s="19">
        <v>7.6812280000000009E-3</v>
      </c>
      <c r="D285" s="19">
        <v>0</v>
      </c>
      <c r="E285" s="19">
        <v>0</v>
      </c>
      <c r="F285" s="20">
        <v>40</v>
      </c>
    </row>
    <row r="286" spans="1:6" ht="15" customHeight="1" x14ac:dyDescent="0.2">
      <c r="A286" s="5" t="s">
        <v>257</v>
      </c>
      <c r="B286" s="18">
        <v>1</v>
      </c>
      <c r="C286" s="19">
        <v>9.6015360000000008E-3</v>
      </c>
      <c r="D286" s="19">
        <v>0</v>
      </c>
      <c r="E286" s="19">
        <v>0</v>
      </c>
      <c r="F286" s="20">
        <v>210</v>
      </c>
    </row>
    <row r="287" spans="1:6" ht="15" customHeight="1" x14ac:dyDescent="0.2">
      <c r="A287" s="5" t="s">
        <v>258</v>
      </c>
      <c r="B287" s="18">
        <v>5</v>
      </c>
      <c r="C287" s="19">
        <v>1.1041766000000001E-2</v>
      </c>
      <c r="D287" s="19">
        <v>1.920307E-3</v>
      </c>
      <c r="E287" s="19">
        <v>0</v>
      </c>
      <c r="F287" s="20">
        <v>111</v>
      </c>
    </row>
    <row r="288" spans="1:6" ht="15" customHeight="1" x14ac:dyDescent="0.2">
      <c r="A288" s="5" t="s">
        <v>259</v>
      </c>
      <c r="B288" s="18">
        <v>8</v>
      </c>
      <c r="C288" s="19">
        <v>2.2563609000000002E-2</v>
      </c>
      <c r="D288" s="19">
        <v>0</v>
      </c>
      <c r="E288" s="19">
        <v>0</v>
      </c>
      <c r="F288" s="20">
        <v>267.24999999999994</v>
      </c>
    </row>
    <row r="289" spans="1:6" ht="15" customHeight="1" x14ac:dyDescent="0.2">
      <c r="A289" s="5" t="s">
        <v>260</v>
      </c>
      <c r="B289" s="14">
        <v>63</v>
      </c>
      <c r="C289" s="15">
        <v>17.006505034</v>
      </c>
      <c r="D289" s="15">
        <v>0.16332453199999999</v>
      </c>
      <c r="E289" s="15">
        <v>3.0081613059999999</v>
      </c>
      <c r="F289" s="17">
        <v>78984.25</v>
      </c>
    </row>
    <row r="290" spans="1:6" ht="15" customHeight="1" x14ac:dyDescent="0.2">
      <c r="A290" s="5" t="s">
        <v>615</v>
      </c>
      <c r="B290" s="18">
        <v>18</v>
      </c>
      <c r="C290" s="19">
        <v>6.4565528999999997E-2</v>
      </c>
      <c r="D290" s="19">
        <v>3.0081612999999997E-2</v>
      </c>
      <c r="E290" s="19">
        <v>0</v>
      </c>
      <c r="F290" s="20">
        <v>155</v>
      </c>
    </row>
    <row r="291" spans="1:6" ht="15" customHeight="1" x14ac:dyDescent="0.2">
      <c r="A291" s="5" t="s">
        <v>261</v>
      </c>
      <c r="B291" s="18">
        <v>9</v>
      </c>
      <c r="C291" s="19">
        <v>3.1204990999999998E-2</v>
      </c>
      <c r="D291" s="19">
        <v>7.2011520000000006E-3</v>
      </c>
      <c r="E291" s="19">
        <v>0</v>
      </c>
      <c r="F291" s="20">
        <v>262.5</v>
      </c>
    </row>
    <row r="292" spans="1:6" ht="15" customHeight="1" x14ac:dyDescent="0.2">
      <c r="A292" s="5" t="s">
        <v>262</v>
      </c>
      <c r="B292" s="18">
        <v>1</v>
      </c>
      <c r="C292" s="19">
        <v>7.2011519999999997E-3</v>
      </c>
      <c r="D292" s="19">
        <v>2.4003839999999998E-3</v>
      </c>
      <c r="E292" s="19">
        <v>0</v>
      </c>
      <c r="F292" s="20">
        <v>50</v>
      </c>
    </row>
    <row r="293" spans="1:6" ht="15" customHeight="1" x14ac:dyDescent="0.2">
      <c r="A293" s="5" t="s">
        <v>263</v>
      </c>
      <c r="B293" s="18">
        <v>8</v>
      </c>
      <c r="C293" s="19">
        <v>0.53880460699999988</v>
      </c>
      <c r="D293" s="19">
        <v>0</v>
      </c>
      <c r="E293" s="19">
        <v>0</v>
      </c>
      <c r="F293" s="20">
        <v>1014.0000000000001</v>
      </c>
    </row>
    <row r="294" spans="1:6" ht="15" customHeight="1" x14ac:dyDescent="0.2">
      <c r="A294" s="5" t="s">
        <v>264</v>
      </c>
      <c r="B294" s="18">
        <v>2</v>
      </c>
      <c r="C294" s="19">
        <v>13.200000000000001</v>
      </c>
      <c r="D294" s="19">
        <v>0</v>
      </c>
      <c r="E294" s="19">
        <v>0</v>
      </c>
      <c r="F294" s="20">
        <v>68125</v>
      </c>
    </row>
    <row r="295" spans="1:6" ht="15" customHeight="1" x14ac:dyDescent="0.2">
      <c r="A295" s="5" t="s">
        <v>265</v>
      </c>
      <c r="B295" s="18">
        <v>13</v>
      </c>
      <c r="C295" s="19">
        <v>5.5444069999999998E-2</v>
      </c>
      <c r="D295" s="19">
        <v>4.8007699999999987E-4</v>
      </c>
      <c r="E295" s="19">
        <v>0</v>
      </c>
      <c r="F295" s="20">
        <v>497.99999999999989</v>
      </c>
    </row>
    <row r="296" spans="1:6" ht="15" customHeight="1" x14ac:dyDescent="0.2">
      <c r="A296" s="5" t="s">
        <v>266</v>
      </c>
      <c r="B296" s="18">
        <v>10</v>
      </c>
      <c r="C296" s="19">
        <v>3.0711233789999999</v>
      </c>
      <c r="D296" s="19">
        <v>0.1</v>
      </c>
      <c r="E296" s="19">
        <v>3.0000000000000004</v>
      </c>
      <c r="F296" s="20">
        <v>8879.75</v>
      </c>
    </row>
    <row r="297" spans="1:6" ht="15" customHeight="1" x14ac:dyDescent="0.2">
      <c r="A297" s="5" t="s">
        <v>267</v>
      </c>
      <c r="B297" s="18">
        <v>1</v>
      </c>
      <c r="C297" s="19">
        <v>8.1613060000000001E-3</v>
      </c>
      <c r="D297" s="19">
        <v>8.1613060000000001E-3</v>
      </c>
      <c r="E297" s="19">
        <v>8.1613060000000001E-3</v>
      </c>
      <c r="F297" s="20">
        <v>0</v>
      </c>
    </row>
    <row r="298" spans="1:6" ht="15" customHeight="1" x14ac:dyDescent="0.2">
      <c r="A298" s="5" t="s">
        <v>268</v>
      </c>
      <c r="B298" s="18">
        <v>1</v>
      </c>
      <c r="C298" s="19">
        <v>0.03</v>
      </c>
      <c r="D298" s="19">
        <v>1.4999999999999998E-2</v>
      </c>
      <c r="E298" s="19">
        <v>0</v>
      </c>
      <c r="F298" s="20">
        <v>0</v>
      </c>
    </row>
    <row r="299" spans="1:6" ht="15" customHeight="1" x14ac:dyDescent="0.2">
      <c r="A299" s="5" t="s">
        <v>269</v>
      </c>
      <c r="B299" s="14">
        <v>78</v>
      </c>
      <c r="C299" s="15">
        <v>77.607095532999978</v>
      </c>
      <c r="D299" s="15">
        <v>18.215974716133331</v>
      </c>
      <c r="E299" s="15">
        <v>29.968160000000008</v>
      </c>
      <c r="F299" s="17">
        <v>240171.37499999994</v>
      </c>
    </row>
    <row r="300" spans="1:6" ht="15" customHeight="1" x14ac:dyDescent="0.2">
      <c r="A300" s="5" t="s">
        <v>616</v>
      </c>
      <c r="B300" s="18">
        <v>25</v>
      </c>
      <c r="C300" s="19">
        <v>44.755924149000002</v>
      </c>
      <c r="D300" s="19">
        <v>8.9578406148000003</v>
      </c>
      <c r="E300" s="19">
        <v>11.488159999999997</v>
      </c>
      <c r="F300" s="20">
        <v>187800.99999999997</v>
      </c>
    </row>
    <row r="301" spans="1:6" ht="15" customHeight="1" x14ac:dyDescent="0.2">
      <c r="A301" s="5" t="s">
        <v>270</v>
      </c>
      <c r="B301" s="18">
        <v>20</v>
      </c>
      <c r="C301" s="19">
        <v>15.907801248</v>
      </c>
      <c r="D301" s="19">
        <v>6.01</v>
      </c>
      <c r="E301" s="19">
        <v>10.48</v>
      </c>
      <c r="F301" s="20">
        <v>25907.875000000004</v>
      </c>
    </row>
    <row r="302" spans="1:6" ht="15" customHeight="1" x14ac:dyDescent="0.2">
      <c r="A302" s="5" t="s">
        <v>69</v>
      </c>
      <c r="B302" s="18">
        <v>4</v>
      </c>
      <c r="C302" s="19">
        <v>4.0028804610000002</v>
      </c>
      <c r="D302" s="19">
        <v>3</v>
      </c>
      <c r="E302" s="19">
        <v>1</v>
      </c>
      <c r="F302" s="20">
        <v>7503.75</v>
      </c>
    </row>
    <row r="303" spans="1:6" ht="15" customHeight="1" x14ac:dyDescent="0.2">
      <c r="A303" s="5" t="s">
        <v>271</v>
      </c>
      <c r="B303" s="18">
        <v>15</v>
      </c>
      <c r="C303" s="19">
        <v>7.8874459889999979</v>
      </c>
      <c r="D303" s="19">
        <v>0</v>
      </c>
      <c r="E303" s="19">
        <v>7.0000000000000018</v>
      </c>
      <c r="F303" s="20">
        <v>11986</v>
      </c>
    </row>
    <row r="304" spans="1:6" ht="15" customHeight="1" x14ac:dyDescent="0.2">
      <c r="A304" s="5" t="s">
        <v>272</v>
      </c>
      <c r="B304" s="18">
        <v>2</v>
      </c>
      <c r="C304" s="19">
        <v>8.9601536000000009E-2</v>
      </c>
      <c r="D304" s="19">
        <v>0</v>
      </c>
      <c r="E304" s="19">
        <v>0</v>
      </c>
      <c r="F304" s="20">
        <v>275</v>
      </c>
    </row>
    <row r="305" spans="1:6" ht="15" customHeight="1" x14ac:dyDescent="0.2">
      <c r="A305" s="5" t="s">
        <v>273</v>
      </c>
      <c r="B305" s="18">
        <v>11</v>
      </c>
      <c r="C305" s="19">
        <v>4.9620019199999996</v>
      </c>
      <c r="D305" s="19">
        <v>0.24813410133333333</v>
      </c>
      <c r="E305" s="19">
        <v>0</v>
      </c>
      <c r="F305" s="20">
        <v>6677.7500000000009</v>
      </c>
    </row>
    <row r="306" spans="1:6" ht="15" customHeight="1" x14ac:dyDescent="0.2">
      <c r="A306" s="5" t="s">
        <v>274</v>
      </c>
      <c r="B306" s="18">
        <v>1</v>
      </c>
      <c r="C306" s="19">
        <v>1.44023E-3</v>
      </c>
      <c r="D306" s="19">
        <v>0</v>
      </c>
      <c r="E306" s="19">
        <v>0</v>
      </c>
      <c r="F306" s="20">
        <v>20</v>
      </c>
    </row>
    <row r="307" spans="1:6" ht="15" customHeight="1" x14ac:dyDescent="0.2">
      <c r="A307" s="5" t="s">
        <v>275</v>
      </c>
      <c r="B307" s="14">
        <v>80</v>
      </c>
      <c r="C307" s="15">
        <v>105.50729236299998</v>
      </c>
      <c r="D307" s="15">
        <v>21.171440230399998</v>
      </c>
      <c r="E307" s="15">
        <v>43.184000000000005</v>
      </c>
      <c r="F307" s="17">
        <v>244261.37499999997</v>
      </c>
    </row>
    <row r="308" spans="1:6" ht="15" customHeight="1" x14ac:dyDescent="0.2">
      <c r="A308" s="5" t="s">
        <v>617</v>
      </c>
      <c r="B308" s="18">
        <v>15</v>
      </c>
      <c r="C308" s="19">
        <v>25.092726835000004</v>
      </c>
      <c r="D308" s="19">
        <v>6.7514402304000001</v>
      </c>
      <c r="E308" s="19">
        <v>23.004000000000005</v>
      </c>
      <c r="F308" s="20">
        <v>69768.499999999985</v>
      </c>
    </row>
    <row r="309" spans="1:6" ht="15" customHeight="1" x14ac:dyDescent="0.2">
      <c r="A309" s="5" t="s">
        <v>57</v>
      </c>
      <c r="B309" s="18">
        <v>27</v>
      </c>
      <c r="C309" s="19">
        <v>42.048722995999995</v>
      </c>
      <c r="D309" s="19">
        <v>11.14</v>
      </c>
      <c r="E309" s="19">
        <v>16.000000000000004</v>
      </c>
      <c r="F309" s="20">
        <v>79970</v>
      </c>
    </row>
    <row r="310" spans="1:6" ht="15" customHeight="1" x14ac:dyDescent="0.2">
      <c r="A310" s="5" t="s">
        <v>276</v>
      </c>
      <c r="B310" s="18">
        <v>7</v>
      </c>
      <c r="C310" s="19">
        <v>5.84</v>
      </c>
      <c r="D310" s="19">
        <v>0.27200000000000002</v>
      </c>
      <c r="E310" s="19">
        <v>3.1799999999999993</v>
      </c>
      <c r="F310" s="20">
        <v>19500</v>
      </c>
    </row>
    <row r="311" spans="1:6" ht="15" customHeight="1" x14ac:dyDescent="0.2">
      <c r="A311" s="5" t="s">
        <v>277</v>
      </c>
      <c r="B311" s="18">
        <v>4</v>
      </c>
      <c r="C311" s="19">
        <v>5.71</v>
      </c>
      <c r="D311" s="19">
        <v>0</v>
      </c>
      <c r="E311" s="19">
        <v>0</v>
      </c>
      <c r="F311" s="20">
        <v>4250</v>
      </c>
    </row>
    <row r="312" spans="1:6" ht="15" customHeight="1" x14ac:dyDescent="0.2">
      <c r="A312" s="5" t="s">
        <v>278</v>
      </c>
      <c r="B312" s="18">
        <v>7</v>
      </c>
      <c r="C312" s="19">
        <v>4.6243206899999993</v>
      </c>
      <c r="D312" s="19">
        <v>0</v>
      </c>
      <c r="E312" s="19">
        <v>0</v>
      </c>
      <c r="F312" s="20">
        <v>13793.375</v>
      </c>
    </row>
    <row r="313" spans="1:6" ht="15" customHeight="1" x14ac:dyDescent="0.2">
      <c r="A313" s="5" t="s">
        <v>279</v>
      </c>
      <c r="B313" s="18">
        <v>6</v>
      </c>
      <c r="C313" s="19">
        <v>4.2424003839999997</v>
      </c>
      <c r="D313" s="19">
        <v>2</v>
      </c>
      <c r="E313" s="19">
        <v>1</v>
      </c>
      <c r="F313" s="20">
        <v>6960</v>
      </c>
    </row>
    <row r="314" spans="1:6" ht="15" customHeight="1" x14ac:dyDescent="0.2">
      <c r="A314" s="5" t="s">
        <v>280</v>
      </c>
      <c r="B314" s="18">
        <v>14</v>
      </c>
      <c r="C314" s="19">
        <v>17.949121458</v>
      </c>
      <c r="D314" s="19">
        <v>1.008</v>
      </c>
      <c r="E314" s="19">
        <v>0</v>
      </c>
      <c r="F314" s="20">
        <v>50019.5</v>
      </c>
    </row>
    <row r="315" spans="1:6" ht="15" customHeight="1" x14ac:dyDescent="0.2">
      <c r="A315" s="5" t="s">
        <v>281</v>
      </c>
      <c r="B315" s="14">
        <v>90</v>
      </c>
      <c r="C315" s="15">
        <v>170.04784445599998</v>
      </c>
      <c r="D315" s="15">
        <v>7.8114800768333339</v>
      </c>
      <c r="E315" s="15">
        <v>64.760575999999986</v>
      </c>
      <c r="F315" s="17">
        <v>540432.875</v>
      </c>
    </row>
    <row r="316" spans="1:6" ht="15" customHeight="1" x14ac:dyDescent="0.2">
      <c r="A316" s="5" t="s">
        <v>618</v>
      </c>
      <c r="B316" s="18">
        <v>6</v>
      </c>
      <c r="C316" s="19">
        <v>4.0167210749999995</v>
      </c>
      <c r="D316" s="19">
        <v>4.9999999999999992E-3</v>
      </c>
      <c r="E316" s="19">
        <v>4</v>
      </c>
      <c r="F316" s="20">
        <v>8090</v>
      </c>
    </row>
    <row r="317" spans="1:6" ht="15" customHeight="1" x14ac:dyDescent="0.2">
      <c r="A317" s="5" t="s">
        <v>282</v>
      </c>
      <c r="B317" s="18">
        <v>18</v>
      </c>
      <c r="C317" s="19">
        <v>36.345760921999997</v>
      </c>
      <c r="D317" s="19">
        <v>0.25000000000000006</v>
      </c>
      <c r="E317" s="19">
        <v>24.500336000000001</v>
      </c>
      <c r="F317" s="20">
        <v>161989.50000000003</v>
      </c>
    </row>
    <row r="318" spans="1:6" ht="15" customHeight="1" x14ac:dyDescent="0.2">
      <c r="A318" s="5" t="s">
        <v>283</v>
      </c>
      <c r="B318" s="18">
        <v>7</v>
      </c>
      <c r="C318" s="19">
        <v>28.092400384000001</v>
      </c>
      <c r="D318" s="19">
        <v>0.66400000000000003</v>
      </c>
      <c r="E318" s="19">
        <v>0</v>
      </c>
      <c r="F318" s="20">
        <v>6068.75</v>
      </c>
    </row>
    <row r="319" spans="1:6" ht="15" customHeight="1" x14ac:dyDescent="0.2">
      <c r="A319" s="5" t="s">
        <v>284</v>
      </c>
      <c r="B319" s="18">
        <v>24</v>
      </c>
      <c r="C319" s="19">
        <v>53.541440229999999</v>
      </c>
      <c r="D319" s="19">
        <v>2.452</v>
      </c>
      <c r="E319" s="19">
        <v>28.06024</v>
      </c>
      <c r="F319" s="20">
        <v>215079.37500000006</v>
      </c>
    </row>
    <row r="320" spans="1:6" ht="15" customHeight="1" x14ac:dyDescent="0.2">
      <c r="A320" s="5" t="s">
        <v>285</v>
      </c>
      <c r="B320" s="18">
        <v>14</v>
      </c>
      <c r="C320" s="19">
        <v>17.922400385</v>
      </c>
      <c r="D320" s="19">
        <v>2.2400000000000002</v>
      </c>
      <c r="E320" s="19">
        <v>0.20000000000000004</v>
      </c>
      <c r="F320" s="20">
        <v>49092.000000000015</v>
      </c>
    </row>
    <row r="321" spans="1:6" ht="15" customHeight="1" x14ac:dyDescent="0.2">
      <c r="A321" s="5" t="s">
        <v>286</v>
      </c>
      <c r="B321" s="18">
        <v>15</v>
      </c>
      <c r="C321" s="19">
        <v>27.6</v>
      </c>
      <c r="D321" s="19">
        <v>2.2000000000000002</v>
      </c>
      <c r="E321" s="19">
        <v>5.9999999999999991</v>
      </c>
      <c r="F321" s="20">
        <v>90984.999999999985</v>
      </c>
    </row>
    <row r="322" spans="1:6" ht="15" customHeight="1" x14ac:dyDescent="0.2">
      <c r="A322" s="5" t="s">
        <v>287</v>
      </c>
      <c r="B322" s="18">
        <v>4</v>
      </c>
      <c r="C322" s="19">
        <v>2.0281613060000003</v>
      </c>
      <c r="D322" s="19">
        <v>4.8007683333333334E-4</v>
      </c>
      <c r="E322" s="19">
        <v>2</v>
      </c>
      <c r="F322" s="20">
        <v>7750.0000000000009</v>
      </c>
    </row>
    <row r="323" spans="1:6" ht="15" customHeight="1" x14ac:dyDescent="0.2">
      <c r="A323" s="5" t="s">
        <v>288</v>
      </c>
      <c r="B323" s="18">
        <v>2</v>
      </c>
      <c r="C323" s="19">
        <v>0.50096015399999994</v>
      </c>
      <c r="D323" s="19">
        <v>0</v>
      </c>
      <c r="E323" s="19">
        <v>0</v>
      </c>
      <c r="F323" s="20">
        <v>1378.25</v>
      </c>
    </row>
    <row r="324" spans="1:6" ht="15" customHeight="1" x14ac:dyDescent="0.2">
      <c r="A324" s="5" t="s">
        <v>289</v>
      </c>
      <c r="B324" s="14">
        <v>22</v>
      </c>
      <c r="C324" s="15">
        <v>5.6544839179999995</v>
      </c>
      <c r="D324" s="15">
        <v>0.29648007700000001</v>
      </c>
      <c r="E324" s="15">
        <v>3.58</v>
      </c>
      <c r="F324" s="17">
        <v>24041.749999999996</v>
      </c>
    </row>
    <row r="325" spans="1:6" ht="15" customHeight="1" x14ac:dyDescent="0.2">
      <c r="A325" s="5" t="s">
        <v>619</v>
      </c>
      <c r="B325" s="18">
        <v>14</v>
      </c>
      <c r="C325" s="19">
        <v>3.5134421520000014</v>
      </c>
      <c r="D325" s="19">
        <v>9.648007699999997E-2</v>
      </c>
      <c r="E325" s="19">
        <v>1.5</v>
      </c>
      <c r="F325" s="20">
        <v>10692.749999999998</v>
      </c>
    </row>
    <row r="326" spans="1:6" ht="15" customHeight="1" x14ac:dyDescent="0.2">
      <c r="A326" s="5" t="s">
        <v>290</v>
      </c>
      <c r="B326" s="18">
        <v>4</v>
      </c>
      <c r="C326" s="19">
        <v>2.0838406140000001</v>
      </c>
      <c r="D326" s="19">
        <v>0.20000000000000004</v>
      </c>
      <c r="E326" s="19">
        <v>2.08</v>
      </c>
      <c r="F326" s="20">
        <v>13225.000000000002</v>
      </c>
    </row>
    <row r="327" spans="1:6" ht="15" customHeight="1" x14ac:dyDescent="0.2">
      <c r="A327" s="5" t="s">
        <v>291</v>
      </c>
      <c r="B327" s="18">
        <v>2</v>
      </c>
      <c r="C327" s="19">
        <v>5.4800768000000007E-2</v>
      </c>
      <c r="D327" s="19">
        <v>0</v>
      </c>
      <c r="E327" s="19">
        <v>0</v>
      </c>
      <c r="F327" s="20">
        <v>112.5</v>
      </c>
    </row>
    <row r="328" spans="1:6" ht="15" customHeight="1" x14ac:dyDescent="0.2">
      <c r="A328" s="5" t="s">
        <v>292</v>
      </c>
      <c r="B328" s="18">
        <v>2</v>
      </c>
      <c r="C328" s="19">
        <v>2.4003840000000002E-3</v>
      </c>
      <c r="D328" s="19">
        <v>0</v>
      </c>
      <c r="E328" s="19">
        <v>0</v>
      </c>
      <c r="F328" s="20">
        <v>11.5</v>
      </c>
    </row>
    <row r="329" spans="1:6" ht="21" customHeight="1" x14ac:dyDescent="0.2">
      <c r="A329" s="5" t="s">
        <v>10</v>
      </c>
      <c r="B329" s="14">
        <f>SUM(B330+B341+B361+B377+B387+B393+B399)</f>
        <v>528</v>
      </c>
      <c r="C329" s="15">
        <f t="shared" ref="C329:F329" si="7">SUM(C330+C341+C361+C377+C387+C393+C399)</f>
        <v>165.40026882399999</v>
      </c>
      <c r="D329" s="15">
        <f t="shared" si="7"/>
        <v>19.756541807793646</v>
      </c>
      <c r="E329" s="15">
        <f t="shared" si="7"/>
        <v>67.249999999999986</v>
      </c>
      <c r="F329" s="17">
        <f t="shared" si="7"/>
        <v>547818.12499999977</v>
      </c>
    </row>
    <row r="330" spans="1:6" ht="15" customHeight="1" x14ac:dyDescent="0.2">
      <c r="A330" s="5" t="s">
        <v>293</v>
      </c>
      <c r="B330" s="14">
        <v>69</v>
      </c>
      <c r="C330" s="15">
        <v>16.285064809000001</v>
      </c>
      <c r="D330" s="15">
        <v>2.2920237640000001</v>
      </c>
      <c r="E330" s="15">
        <v>2.8000000000000003</v>
      </c>
      <c r="F330" s="17">
        <v>33038.5</v>
      </c>
    </row>
    <row r="331" spans="1:6" ht="15" customHeight="1" x14ac:dyDescent="0.2">
      <c r="A331" s="5" t="s">
        <v>620</v>
      </c>
      <c r="B331" s="18">
        <v>6</v>
      </c>
      <c r="C331" s="19">
        <v>1.0129620730000002</v>
      </c>
      <c r="D331" s="19">
        <v>0</v>
      </c>
      <c r="E331" s="19">
        <v>1</v>
      </c>
      <c r="F331" s="20">
        <v>4425</v>
      </c>
    </row>
    <row r="332" spans="1:6" ht="15" customHeight="1" x14ac:dyDescent="0.2">
      <c r="A332" s="5" t="s">
        <v>294</v>
      </c>
      <c r="B332" s="18">
        <v>10</v>
      </c>
      <c r="C332" s="19">
        <v>0.18256360999999999</v>
      </c>
      <c r="D332" s="19">
        <v>0.105860538</v>
      </c>
      <c r="E332" s="19">
        <v>0</v>
      </c>
      <c r="F332" s="20">
        <v>274.375</v>
      </c>
    </row>
    <row r="333" spans="1:6" ht="15" customHeight="1" x14ac:dyDescent="0.2">
      <c r="A333" s="5" t="s">
        <v>295</v>
      </c>
      <c r="B333" s="18">
        <v>5</v>
      </c>
      <c r="C333" s="19">
        <v>5.6322611000000009E-2</v>
      </c>
      <c r="D333" s="19">
        <v>4.316130600000001E-2</v>
      </c>
      <c r="E333" s="19">
        <v>0</v>
      </c>
      <c r="F333" s="20">
        <v>47.5</v>
      </c>
    </row>
    <row r="334" spans="1:6" ht="15" customHeight="1" x14ac:dyDescent="0.2">
      <c r="A334" s="5" t="s">
        <v>296</v>
      </c>
      <c r="B334" s="18">
        <v>5</v>
      </c>
      <c r="C334" s="19">
        <v>3.3400000000000003</v>
      </c>
      <c r="D334" s="19">
        <v>0.55000000000000004</v>
      </c>
      <c r="E334" s="19">
        <v>1.8000000000000003</v>
      </c>
      <c r="F334" s="20">
        <v>8787.5</v>
      </c>
    </row>
    <row r="335" spans="1:6" ht="15" customHeight="1" x14ac:dyDescent="0.2">
      <c r="A335" s="5" t="s">
        <v>297</v>
      </c>
      <c r="B335" s="18">
        <v>8</v>
      </c>
      <c r="C335" s="19">
        <v>2.0643304000000001E-2</v>
      </c>
      <c r="D335" s="19">
        <v>0</v>
      </c>
      <c r="E335" s="19">
        <v>0</v>
      </c>
      <c r="F335" s="20">
        <v>161.99999999999997</v>
      </c>
    </row>
    <row r="336" spans="1:6" ht="15" customHeight="1" x14ac:dyDescent="0.2">
      <c r="A336" s="5" t="s">
        <v>298</v>
      </c>
      <c r="B336" s="18">
        <v>1</v>
      </c>
      <c r="C336" s="19">
        <v>9.6015360000000008E-3</v>
      </c>
      <c r="D336" s="19">
        <v>0</v>
      </c>
      <c r="E336" s="19">
        <v>0</v>
      </c>
      <c r="F336" s="20">
        <v>100</v>
      </c>
    </row>
    <row r="337" spans="1:6" ht="15" customHeight="1" x14ac:dyDescent="0.2">
      <c r="A337" s="5" t="s">
        <v>299</v>
      </c>
      <c r="B337" s="18">
        <v>18</v>
      </c>
      <c r="C337" s="19">
        <v>7.6168987000000007E-2</v>
      </c>
      <c r="D337" s="19">
        <v>1.2001919999999999E-2</v>
      </c>
      <c r="E337" s="19">
        <v>0</v>
      </c>
      <c r="F337" s="20">
        <v>289.125</v>
      </c>
    </row>
    <row r="338" spans="1:6" ht="15" customHeight="1" x14ac:dyDescent="0.2">
      <c r="A338" s="5" t="s">
        <v>300</v>
      </c>
      <c r="B338" s="18">
        <v>8</v>
      </c>
      <c r="C338" s="19">
        <v>9.5948007680000007</v>
      </c>
      <c r="D338" s="19">
        <v>1.5099999999999998</v>
      </c>
      <c r="E338" s="19">
        <v>0</v>
      </c>
      <c r="F338" s="20">
        <v>13665</v>
      </c>
    </row>
    <row r="339" spans="1:6" ht="15" customHeight="1" x14ac:dyDescent="0.2">
      <c r="A339" s="5" t="s">
        <v>301</v>
      </c>
      <c r="B339" s="18">
        <v>4</v>
      </c>
      <c r="C339" s="19">
        <v>1.6700000000000002</v>
      </c>
      <c r="D339" s="19">
        <v>6.6000000000000003E-2</v>
      </c>
      <c r="E339" s="19">
        <v>0</v>
      </c>
      <c r="F339" s="20">
        <v>5080</v>
      </c>
    </row>
    <row r="340" spans="1:6" ht="15" customHeight="1" x14ac:dyDescent="0.2">
      <c r="A340" s="5" t="s">
        <v>302</v>
      </c>
      <c r="B340" s="18">
        <v>4</v>
      </c>
      <c r="C340" s="19">
        <v>0.32200191999999994</v>
      </c>
      <c r="D340" s="19">
        <v>5.0000000000000001E-3</v>
      </c>
      <c r="E340" s="19">
        <v>0</v>
      </c>
      <c r="F340" s="20">
        <v>208</v>
      </c>
    </row>
    <row r="341" spans="1:6" ht="15" customHeight="1" x14ac:dyDescent="0.2">
      <c r="A341" s="5" t="s">
        <v>303</v>
      </c>
      <c r="B341" s="14">
        <v>46</v>
      </c>
      <c r="C341" s="15">
        <v>0.13089774300000001</v>
      </c>
      <c r="D341" s="15">
        <v>1.6721076066666663E-2</v>
      </c>
      <c r="E341" s="15">
        <v>0</v>
      </c>
      <c r="F341" s="17">
        <v>926.375</v>
      </c>
    </row>
    <row r="342" spans="1:6" ht="15" customHeight="1" x14ac:dyDescent="0.2">
      <c r="A342" s="5" t="s">
        <v>621</v>
      </c>
      <c r="B342" s="18">
        <v>5</v>
      </c>
      <c r="C342" s="19">
        <v>1.5362458000000002E-2</v>
      </c>
      <c r="D342" s="19">
        <v>0</v>
      </c>
      <c r="E342" s="19">
        <v>0</v>
      </c>
      <c r="F342" s="20">
        <v>83.75</v>
      </c>
    </row>
    <row r="343" spans="1:6" ht="15" customHeight="1" x14ac:dyDescent="0.2">
      <c r="A343" s="5" t="s">
        <v>304</v>
      </c>
      <c r="B343" s="18">
        <v>1</v>
      </c>
      <c r="C343" s="19">
        <v>2.4003840000000002E-3</v>
      </c>
      <c r="D343" s="19">
        <v>0</v>
      </c>
      <c r="E343" s="19">
        <v>0</v>
      </c>
      <c r="F343" s="20">
        <v>12.5</v>
      </c>
    </row>
    <row r="344" spans="1:6" ht="15" customHeight="1" x14ac:dyDescent="0.2">
      <c r="A344" s="5" t="s">
        <v>305</v>
      </c>
      <c r="B344" s="18">
        <v>1</v>
      </c>
      <c r="C344" s="19">
        <v>9.6015399999999996E-4</v>
      </c>
      <c r="D344" s="19">
        <v>0</v>
      </c>
      <c r="E344" s="19">
        <v>0</v>
      </c>
      <c r="F344" s="20">
        <v>8</v>
      </c>
    </row>
    <row r="345" spans="1:6" ht="15" customHeight="1" x14ac:dyDescent="0.2">
      <c r="A345" s="5" t="s">
        <v>306</v>
      </c>
      <c r="B345" s="18">
        <v>6</v>
      </c>
      <c r="C345" s="19">
        <v>1.7762842000000001E-2</v>
      </c>
      <c r="D345" s="19">
        <v>4.8007684000000005E-3</v>
      </c>
      <c r="E345" s="19">
        <v>0</v>
      </c>
      <c r="F345" s="20">
        <v>152.5</v>
      </c>
    </row>
    <row r="346" spans="1:6" ht="15" customHeight="1" x14ac:dyDescent="0.2">
      <c r="A346" s="5" t="s">
        <v>307</v>
      </c>
      <c r="B346" s="18">
        <v>2</v>
      </c>
      <c r="C346" s="19">
        <v>3.840614E-3</v>
      </c>
      <c r="D346" s="19">
        <v>0</v>
      </c>
      <c r="E346" s="19">
        <v>0</v>
      </c>
      <c r="F346" s="20">
        <v>20</v>
      </c>
    </row>
    <row r="347" spans="1:6" ht="15" customHeight="1" x14ac:dyDescent="0.2">
      <c r="A347" s="5" t="s">
        <v>308</v>
      </c>
      <c r="B347" s="18">
        <v>1</v>
      </c>
      <c r="C347" s="19">
        <v>4.8007699999999998E-4</v>
      </c>
      <c r="D347" s="19">
        <v>0</v>
      </c>
      <c r="E347" s="19">
        <v>0</v>
      </c>
      <c r="F347" s="20">
        <v>5</v>
      </c>
    </row>
    <row r="348" spans="1:6" ht="15" customHeight="1" x14ac:dyDescent="0.2">
      <c r="A348" s="5" t="s">
        <v>285</v>
      </c>
      <c r="B348" s="18">
        <v>1</v>
      </c>
      <c r="C348" s="19">
        <v>2.4003840000000002E-3</v>
      </c>
      <c r="D348" s="19">
        <v>0</v>
      </c>
      <c r="E348" s="19">
        <v>0</v>
      </c>
      <c r="F348" s="20">
        <v>10</v>
      </c>
    </row>
    <row r="349" spans="1:6" ht="15" customHeight="1" x14ac:dyDescent="0.2">
      <c r="A349" s="5" t="s">
        <v>309</v>
      </c>
      <c r="B349" s="18">
        <v>1</v>
      </c>
      <c r="C349" s="19">
        <v>1.44023E-3</v>
      </c>
      <c r="D349" s="19">
        <v>0</v>
      </c>
      <c r="E349" s="19">
        <v>0</v>
      </c>
      <c r="F349" s="20">
        <v>0.625</v>
      </c>
    </row>
    <row r="350" spans="1:6" ht="15" customHeight="1" x14ac:dyDescent="0.2">
      <c r="A350" s="5" t="s">
        <v>310</v>
      </c>
      <c r="B350" s="18">
        <v>2</v>
      </c>
      <c r="C350" s="19">
        <v>6.721075E-3</v>
      </c>
      <c r="D350" s="19">
        <v>0</v>
      </c>
      <c r="E350" s="19">
        <v>0</v>
      </c>
      <c r="F350" s="20">
        <v>6</v>
      </c>
    </row>
    <row r="351" spans="1:6" ht="15" customHeight="1" x14ac:dyDescent="0.2">
      <c r="A351" s="5" t="s">
        <v>311</v>
      </c>
      <c r="B351" s="18">
        <v>2</v>
      </c>
      <c r="C351" s="19">
        <v>4.3206909999999998E-3</v>
      </c>
      <c r="D351" s="19">
        <v>0</v>
      </c>
      <c r="E351" s="19">
        <v>0</v>
      </c>
      <c r="F351" s="20">
        <v>5</v>
      </c>
    </row>
    <row r="352" spans="1:6" ht="15" customHeight="1" x14ac:dyDescent="0.2">
      <c r="A352" s="5" t="s">
        <v>312</v>
      </c>
      <c r="B352" s="18">
        <v>4</v>
      </c>
      <c r="C352" s="19">
        <v>1.5842535000000001E-2</v>
      </c>
      <c r="D352" s="19">
        <v>0</v>
      </c>
      <c r="E352" s="19">
        <v>0</v>
      </c>
      <c r="F352" s="20">
        <v>155</v>
      </c>
    </row>
    <row r="353" spans="1:6" ht="15" customHeight="1" x14ac:dyDescent="0.2">
      <c r="A353" s="5" t="s">
        <v>313</v>
      </c>
      <c r="B353" s="18">
        <v>8</v>
      </c>
      <c r="C353" s="19">
        <v>1.6802689000000003E-2</v>
      </c>
      <c r="D353" s="19">
        <v>1.4402306666666666E-3</v>
      </c>
      <c r="E353" s="19">
        <v>0</v>
      </c>
      <c r="F353" s="20">
        <v>37.000000000000007</v>
      </c>
    </row>
    <row r="354" spans="1:6" ht="15" customHeight="1" x14ac:dyDescent="0.2">
      <c r="A354" s="5" t="s">
        <v>314</v>
      </c>
      <c r="B354" s="18">
        <v>3</v>
      </c>
      <c r="C354" s="19">
        <v>2.2400384000000002E-2</v>
      </c>
      <c r="D354" s="19">
        <v>9.9999999999999985E-3</v>
      </c>
      <c r="E354" s="19">
        <v>0</v>
      </c>
      <c r="F354" s="20">
        <v>80</v>
      </c>
    </row>
    <row r="355" spans="1:6" ht="15" customHeight="1" x14ac:dyDescent="0.2">
      <c r="A355" s="5" t="s">
        <v>131</v>
      </c>
      <c r="B355" s="18">
        <v>1</v>
      </c>
      <c r="C355" s="19">
        <v>3.840614E-3</v>
      </c>
      <c r="D355" s="19">
        <v>0</v>
      </c>
      <c r="E355" s="19">
        <v>0</v>
      </c>
      <c r="F355" s="20">
        <v>50</v>
      </c>
    </row>
    <row r="356" spans="1:6" ht="15" customHeight="1" x14ac:dyDescent="0.2">
      <c r="A356" s="5" t="s">
        <v>315</v>
      </c>
      <c r="B356" s="18">
        <v>2</v>
      </c>
      <c r="C356" s="19">
        <v>4.3206909999999998E-3</v>
      </c>
      <c r="D356" s="19">
        <v>0</v>
      </c>
      <c r="E356" s="19">
        <v>0</v>
      </c>
      <c r="F356" s="20">
        <v>80</v>
      </c>
    </row>
    <row r="357" spans="1:6" ht="15" customHeight="1" x14ac:dyDescent="0.2">
      <c r="A357" s="5" t="s">
        <v>171</v>
      </c>
      <c r="B357" s="18">
        <v>1</v>
      </c>
      <c r="C357" s="19">
        <v>4.8007699999999998E-4</v>
      </c>
      <c r="D357" s="19">
        <v>4.8007699999999998E-4</v>
      </c>
      <c r="E357" s="19">
        <v>0</v>
      </c>
      <c r="F357" s="20">
        <v>0</v>
      </c>
    </row>
    <row r="358" spans="1:6" ht="15" customHeight="1" x14ac:dyDescent="0.2">
      <c r="A358" s="5" t="s">
        <v>316</v>
      </c>
      <c r="B358" s="18">
        <v>1</v>
      </c>
      <c r="C358" s="19">
        <v>4.8007699999999998E-4</v>
      </c>
      <c r="D358" s="19">
        <v>0</v>
      </c>
      <c r="E358" s="19">
        <v>0</v>
      </c>
      <c r="F358" s="20">
        <v>10</v>
      </c>
    </row>
    <row r="359" spans="1:6" ht="15" customHeight="1" x14ac:dyDescent="0.2">
      <c r="A359" s="5" t="s">
        <v>317</v>
      </c>
      <c r="B359" s="18">
        <v>1</v>
      </c>
      <c r="C359" s="19">
        <v>5.7609219999999999E-3</v>
      </c>
      <c r="D359" s="19">
        <v>0</v>
      </c>
      <c r="E359" s="19">
        <v>0</v>
      </c>
      <c r="F359" s="20">
        <v>200</v>
      </c>
    </row>
    <row r="360" spans="1:6" ht="15" customHeight="1" x14ac:dyDescent="0.2">
      <c r="A360" s="5" t="s">
        <v>318</v>
      </c>
      <c r="B360" s="18">
        <v>3</v>
      </c>
      <c r="C360" s="19">
        <v>5.2808450000000002E-3</v>
      </c>
      <c r="D360" s="19">
        <v>0</v>
      </c>
      <c r="E360" s="19">
        <v>0</v>
      </c>
      <c r="F360" s="20">
        <v>11</v>
      </c>
    </row>
    <row r="361" spans="1:6" ht="15" customHeight="1" x14ac:dyDescent="0.2">
      <c r="A361" s="5" t="s">
        <v>319</v>
      </c>
      <c r="B361" s="14">
        <v>131</v>
      </c>
      <c r="C361" s="15">
        <v>87.055813733999997</v>
      </c>
      <c r="D361" s="15">
        <v>10.886314183111105</v>
      </c>
      <c r="E361" s="15">
        <v>29.700000000000003</v>
      </c>
      <c r="F361" s="17">
        <v>264164.74999999983</v>
      </c>
    </row>
    <row r="362" spans="1:6" ht="15" customHeight="1" x14ac:dyDescent="0.2">
      <c r="A362" s="5" t="s">
        <v>622</v>
      </c>
      <c r="B362" s="18">
        <v>8</v>
      </c>
      <c r="C362" s="19">
        <v>2.2677628429999999</v>
      </c>
      <c r="D362" s="19">
        <v>0</v>
      </c>
      <c r="E362" s="19">
        <v>1</v>
      </c>
      <c r="F362" s="20">
        <v>10044</v>
      </c>
    </row>
    <row r="363" spans="1:6" ht="15" customHeight="1" x14ac:dyDescent="0.2">
      <c r="A363" s="5" t="s">
        <v>121</v>
      </c>
      <c r="B363" s="18">
        <v>12</v>
      </c>
      <c r="C363" s="19">
        <v>11.06200192</v>
      </c>
      <c r="D363" s="19">
        <v>1.0557609213333334</v>
      </c>
      <c r="E363" s="19">
        <v>0</v>
      </c>
      <c r="F363" s="20">
        <v>34434.5</v>
      </c>
    </row>
    <row r="364" spans="1:6" ht="15" customHeight="1" x14ac:dyDescent="0.2">
      <c r="A364" s="5" t="s">
        <v>320</v>
      </c>
      <c r="B364" s="18">
        <v>11</v>
      </c>
      <c r="C364" s="19">
        <v>17.270643303</v>
      </c>
      <c r="D364" s="19">
        <v>9.5999999999999988E-2</v>
      </c>
      <c r="E364" s="19">
        <v>6</v>
      </c>
      <c r="F364" s="20">
        <v>60082.499999999993</v>
      </c>
    </row>
    <row r="365" spans="1:6" ht="15" customHeight="1" x14ac:dyDescent="0.2">
      <c r="A365" s="5" t="s">
        <v>321</v>
      </c>
      <c r="B365" s="18">
        <v>5</v>
      </c>
      <c r="C365" s="19">
        <v>2.0115218439999993</v>
      </c>
      <c r="D365" s="19">
        <v>0</v>
      </c>
      <c r="E365" s="19">
        <v>0</v>
      </c>
      <c r="F365" s="20">
        <v>5232</v>
      </c>
    </row>
    <row r="366" spans="1:6" ht="15" customHeight="1" x14ac:dyDescent="0.2">
      <c r="A366" s="5" t="s">
        <v>322</v>
      </c>
      <c r="B366" s="18">
        <v>13</v>
      </c>
      <c r="C366" s="19">
        <v>8.9405616900000009</v>
      </c>
      <c r="D366" s="19">
        <v>0.99999999999999989</v>
      </c>
      <c r="E366" s="19">
        <v>6</v>
      </c>
      <c r="F366" s="20">
        <v>31288.125</v>
      </c>
    </row>
    <row r="367" spans="1:6" ht="15" customHeight="1" x14ac:dyDescent="0.2">
      <c r="A367" s="5" t="s">
        <v>323</v>
      </c>
      <c r="B367" s="18">
        <v>23</v>
      </c>
      <c r="C367" s="19">
        <v>6.0451272209999996</v>
      </c>
      <c r="D367" s="19">
        <v>3.360537666666667E-3</v>
      </c>
      <c r="E367" s="19">
        <v>0</v>
      </c>
      <c r="F367" s="20">
        <v>20408</v>
      </c>
    </row>
    <row r="368" spans="1:6" ht="15" customHeight="1" x14ac:dyDescent="0.2">
      <c r="A368" s="5" t="s">
        <v>196</v>
      </c>
      <c r="B368" s="18">
        <v>4</v>
      </c>
      <c r="C368" s="19">
        <v>5.2509601539999995</v>
      </c>
      <c r="D368" s="19">
        <v>1.3</v>
      </c>
      <c r="E368" s="19">
        <v>3</v>
      </c>
      <c r="F368" s="20">
        <v>12375</v>
      </c>
    </row>
    <row r="369" spans="1:6" ht="15" customHeight="1" x14ac:dyDescent="0.2">
      <c r="A369" s="5" t="s">
        <v>324</v>
      </c>
      <c r="B369" s="18">
        <v>11</v>
      </c>
      <c r="C369" s="19">
        <v>8.1448823820000023</v>
      </c>
      <c r="D369" s="19">
        <v>2.4048007679999994</v>
      </c>
      <c r="E369" s="19">
        <v>0</v>
      </c>
      <c r="F369" s="20">
        <v>30816.999999999993</v>
      </c>
    </row>
    <row r="370" spans="1:6" ht="15" customHeight="1" x14ac:dyDescent="0.2">
      <c r="A370" s="5" t="s">
        <v>325</v>
      </c>
      <c r="B370" s="18">
        <v>4</v>
      </c>
      <c r="C370" s="19">
        <v>0.71144023100000009</v>
      </c>
      <c r="D370" s="19">
        <v>0</v>
      </c>
      <c r="E370" s="19">
        <v>0</v>
      </c>
      <c r="F370" s="20">
        <v>1871.5</v>
      </c>
    </row>
    <row r="371" spans="1:6" ht="15" customHeight="1" x14ac:dyDescent="0.2">
      <c r="A371" s="5" t="s">
        <v>287</v>
      </c>
      <c r="B371" s="18">
        <v>11</v>
      </c>
      <c r="C371" s="19">
        <v>8.1605856939999981</v>
      </c>
      <c r="D371" s="19">
        <v>5.01</v>
      </c>
      <c r="E371" s="19">
        <v>7</v>
      </c>
      <c r="F371" s="20">
        <v>15291.499999999998</v>
      </c>
    </row>
    <row r="372" spans="1:6" ht="15" customHeight="1" x14ac:dyDescent="0.2">
      <c r="A372" s="5" t="s">
        <v>326</v>
      </c>
      <c r="B372" s="18">
        <v>6</v>
      </c>
      <c r="C372" s="19">
        <v>5.91</v>
      </c>
      <c r="D372" s="19">
        <v>1.1111111111111112E-2</v>
      </c>
      <c r="E372" s="19">
        <v>1</v>
      </c>
      <c r="F372" s="20">
        <v>15042</v>
      </c>
    </row>
    <row r="373" spans="1:6" ht="15" customHeight="1" x14ac:dyDescent="0.2">
      <c r="A373" s="5" t="s">
        <v>327</v>
      </c>
      <c r="B373" s="18">
        <v>2</v>
      </c>
      <c r="C373" s="19">
        <v>0.54</v>
      </c>
      <c r="D373" s="19">
        <v>0</v>
      </c>
      <c r="E373" s="19">
        <v>0</v>
      </c>
      <c r="F373" s="20">
        <v>1250</v>
      </c>
    </row>
    <row r="374" spans="1:6" ht="15" customHeight="1" x14ac:dyDescent="0.2">
      <c r="A374" s="5" t="s">
        <v>328</v>
      </c>
      <c r="B374" s="18">
        <v>5</v>
      </c>
      <c r="C374" s="19">
        <v>9.1214600000000014E-3</v>
      </c>
      <c r="D374" s="19">
        <v>0</v>
      </c>
      <c r="E374" s="19">
        <v>0</v>
      </c>
      <c r="F374" s="20">
        <v>48.625</v>
      </c>
    </row>
    <row r="375" spans="1:6" ht="15" customHeight="1" x14ac:dyDescent="0.2">
      <c r="A375" s="5" t="s">
        <v>329</v>
      </c>
      <c r="B375" s="18">
        <v>14</v>
      </c>
      <c r="C375" s="19">
        <v>6.0312049920000002</v>
      </c>
      <c r="D375" s="19">
        <v>5.2808450000000002E-3</v>
      </c>
      <c r="E375" s="19">
        <v>1.0000000000000002</v>
      </c>
      <c r="F375" s="20">
        <v>20979.999999999996</v>
      </c>
    </row>
    <row r="376" spans="1:6" ht="15" customHeight="1" x14ac:dyDescent="0.2">
      <c r="A376" s="5" t="s">
        <v>330</v>
      </c>
      <c r="B376" s="18">
        <v>2</v>
      </c>
      <c r="C376" s="19">
        <v>4.7</v>
      </c>
      <c r="D376" s="19">
        <v>0</v>
      </c>
      <c r="E376" s="19">
        <v>4.7</v>
      </c>
      <c r="F376" s="20">
        <v>5000</v>
      </c>
    </row>
    <row r="377" spans="1:6" ht="15" customHeight="1" x14ac:dyDescent="0.2">
      <c r="A377" s="5" t="s">
        <v>331</v>
      </c>
      <c r="B377" s="14">
        <v>120</v>
      </c>
      <c r="C377" s="15">
        <v>12.115482469</v>
      </c>
      <c r="D377" s="15">
        <v>3.4003840499999993E-2</v>
      </c>
      <c r="E377" s="15">
        <v>8.0000000000000018</v>
      </c>
      <c r="F377" s="17">
        <v>59538.124999999964</v>
      </c>
    </row>
    <row r="378" spans="1:6" ht="15" customHeight="1" x14ac:dyDescent="0.2">
      <c r="A378" s="5" t="s">
        <v>623</v>
      </c>
      <c r="B378" s="18">
        <v>9</v>
      </c>
      <c r="C378" s="19">
        <v>4.3523763E-2</v>
      </c>
      <c r="D378" s="19">
        <v>0</v>
      </c>
      <c r="E378" s="19">
        <v>0</v>
      </c>
      <c r="F378" s="20">
        <v>269.5</v>
      </c>
    </row>
    <row r="379" spans="1:6" ht="15" customHeight="1" x14ac:dyDescent="0.2">
      <c r="A379" s="5" t="s">
        <v>332</v>
      </c>
      <c r="B379" s="18">
        <v>42</v>
      </c>
      <c r="C379" s="19">
        <v>0.16649543800000005</v>
      </c>
      <c r="D379" s="19">
        <v>2.1521843333333325E-2</v>
      </c>
      <c r="E379" s="19">
        <v>0</v>
      </c>
      <c r="F379" s="20">
        <v>1009.375</v>
      </c>
    </row>
    <row r="380" spans="1:6" ht="15" customHeight="1" x14ac:dyDescent="0.2">
      <c r="A380" s="5" t="s">
        <v>333</v>
      </c>
      <c r="B380" s="18">
        <v>25</v>
      </c>
      <c r="C380" s="19">
        <v>8.7236869889999991</v>
      </c>
      <c r="D380" s="19">
        <v>2.4003841666666672E-3</v>
      </c>
      <c r="E380" s="19">
        <v>8</v>
      </c>
      <c r="F380" s="20">
        <v>45369.499999999993</v>
      </c>
    </row>
    <row r="381" spans="1:6" ht="15" customHeight="1" x14ac:dyDescent="0.2">
      <c r="A381" s="5" t="s">
        <v>334</v>
      </c>
      <c r="B381" s="18">
        <v>4</v>
      </c>
      <c r="C381" s="19">
        <v>1.9238406139999999</v>
      </c>
      <c r="D381" s="19">
        <v>0</v>
      </c>
      <c r="E381" s="19">
        <v>0</v>
      </c>
      <c r="F381" s="20">
        <v>7510.7499999999991</v>
      </c>
    </row>
    <row r="382" spans="1:6" ht="15" customHeight="1" x14ac:dyDescent="0.2">
      <c r="A382" s="5" t="s">
        <v>263</v>
      </c>
      <c r="B382" s="18">
        <v>2</v>
      </c>
      <c r="C382" s="19">
        <v>3.3605380000000002E-3</v>
      </c>
      <c r="D382" s="19">
        <v>0</v>
      </c>
      <c r="E382" s="19">
        <v>0</v>
      </c>
      <c r="F382" s="20">
        <v>10</v>
      </c>
    </row>
    <row r="383" spans="1:6" ht="15" customHeight="1" x14ac:dyDescent="0.2">
      <c r="A383" s="5" t="s">
        <v>335</v>
      </c>
      <c r="B383" s="18">
        <v>10</v>
      </c>
      <c r="C383" s="19">
        <v>4.7364376999999999E-2</v>
      </c>
      <c r="D383" s="19">
        <v>1.0081613E-2</v>
      </c>
      <c r="E383" s="19">
        <v>0</v>
      </c>
      <c r="F383" s="20">
        <v>170.5</v>
      </c>
    </row>
    <row r="384" spans="1:6" ht="15" customHeight="1" x14ac:dyDescent="0.2">
      <c r="A384" s="5" t="s">
        <v>336</v>
      </c>
      <c r="B384" s="18">
        <v>7</v>
      </c>
      <c r="C384" s="19">
        <v>1.0496015370000003</v>
      </c>
      <c r="D384" s="19">
        <v>0</v>
      </c>
      <c r="E384" s="19">
        <v>0</v>
      </c>
      <c r="F384" s="20">
        <v>3800.875</v>
      </c>
    </row>
    <row r="385" spans="1:6" ht="15" customHeight="1" x14ac:dyDescent="0.2">
      <c r="A385" s="5" t="s">
        <v>337</v>
      </c>
      <c r="B385" s="18">
        <v>11</v>
      </c>
      <c r="C385" s="19">
        <v>0.12640422199999998</v>
      </c>
      <c r="D385" s="19">
        <v>0</v>
      </c>
      <c r="E385" s="19">
        <v>0</v>
      </c>
      <c r="F385" s="20">
        <v>1141.125</v>
      </c>
    </row>
    <row r="386" spans="1:6" ht="15" customHeight="1" x14ac:dyDescent="0.2">
      <c r="A386" s="5" t="s">
        <v>338</v>
      </c>
      <c r="B386" s="18">
        <v>10</v>
      </c>
      <c r="C386" s="19">
        <v>3.1204991000000001E-2</v>
      </c>
      <c r="D386" s="19">
        <v>0</v>
      </c>
      <c r="E386" s="19">
        <v>0</v>
      </c>
      <c r="F386" s="20">
        <v>256.5</v>
      </c>
    </row>
    <row r="387" spans="1:6" ht="15" customHeight="1" x14ac:dyDescent="0.2">
      <c r="A387" s="5" t="s">
        <v>339</v>
      </c>
      <c r="B387" s="14">
        <v>40</v>
      </c>
      <c r="C387" s="15">
        <v>0.18361497300000001</v>
      </c>
      <c r="D387" s="15">
        <v>9.6015358500000023E-3</v>
      </c>
      <c r="E387" s="15">
        <v>0</v>
      </c>
      <c r="F387" s="17">
        <v>1384.625</v>
      </c>
    </row>
    <row r="388" spans="1:6" ht="15" customHeight="1" x14ac:dyDescent="0.2">
      <c r="A388" s="5" t="s">
        <v>624</v>
      </c>
      <c r="B388" s="18">
        <v>12</v>
      </c>
      <c r="C388" s="19">
        <v>7.1123377999999987E-2</v>
      </c>
      <c r="D388" s="19">
        <v>1.4402302500000003E-3</v>
      </c>
      <c r="E388" s="19">
        <v>0</v>
      </c>
      <c r="F388" s="20">
        <v>545.625</v>
      </c>
    </row>
    <row r="389" spans="1:6" ht="15" customHeight="1" x14ac:dyDescent="0.2">
      <c r="A389" s="5" t="s">
        <v>340</v>
      </c>
      <c r="B389" s="18">
        <v>9</v>
      </c>
      <c r="C389" s="19">
        <v>2.1123379999999997E-2</v>
      </c>
      <c r="D389" s="19">
        <v>2.8804616000000002E-3</v>
      </c>
      <c r="E389" s="19">
        <v>0</v>
      </c>
      <c r="F389" s="20">
        <v>147</v>
      </c>
    </row>
    <row r="390" spans="1:6" ht="15" customHeight="1" x14ac:dyDescent="0.2">
      <c r="A390" s="5" t="s">
        <v>341</v>
      </c>
      <c r="B390" s="18">
        <v>8</v>
      </c>
      <c r="C390" s="19">
        <v>4.4003839000000003E-2</v>
      </c>
      <c r="D390" s="19">
        <v>1.9203070000000004E-3</v>
      </c>
      <c r="E390" s="19">
        <v>0</v>
      </c>
      <c r="F390" s="20">
        <v>178.375</v>
      </c>
    </row>
    <row r="391" spans="1:6" ht="15" customHeight="1" x14ac:dyDescent="0.2">
      <c r="A391" s="5" t="s">
        <v>342</v>
      </c>
      <c r="B391" s="18">
        <v>4</v>
      </c>
      <c r="C391" s="19">
        <v>2.8641382E-2</v>
      </c>
      <c r="D391" s="19">
        <v>0</v>
      </c>
      <c r="E391" s="19">
        <v>0</v>
      </c>
      <c r="F391" s="20">
        <v>115.625</v>
      </c>
    </row>
    <row r="392" spans="1:6" ht="15" customHeight="1" x14ac:dyDescent="0.2">
      <c r="A392" s="5" t="s">
        <v>343</v>
      </c>
      <c r="B392" s="18">
        <v>7</v>
      </c>
      <c r="C392" s="19">
        <v>1.8722994E-2</v>
      </c>
      <c r="D392" s="19">
        <v>3.3605370000000002E-3</v>
      </c>
      <c r="E392" s="19">
        <v>0</v>
      </c>
      <c r="F392" s="20">
        <v>398</v>
      </c>
    </row>
    <row r="393" spans="1:6" ht="15" customHeight="1" x14ac:dyDescent="0.2">
      <c r="A393" s="5" t="s">
        <v>344</v>
      </c>
      <c r="B393" s="14">
        <v>65</v>
      </c>
      <c r="C393" s="15">
        <v>8.2190590449999981</v>
      </c>
      <c r="D393" s="15">
        <v>0.17787395219444446</v>
      </c>
      <c r="E393" s="15">
        <v>5.0000000000000009</v>
      </c>
      <c r="F393" s="17">
        <v>20967.499999999996</v>
      </c>
    </row>
    <row r="394" spans="1:6" ht="15" customHeight="1" x14ac:dyDescent="0.2">
      <c r="A394" s="5" t="s">
        <v>625</v>
      </c>
      <c r="B394" s="18">
        <v>16</v>
      </c>
      <c r="C394" s="19">
        <v>6.2568843010000004</v>
      </c>
      <c r="D394" s="19">
        <v>0.1159264415944444</v>
      </c>
      <c r="E394" s="19">
        <v>5</v>
      </c>
      <c r="F394" s="20">
        <v>18914.25</v>
      </c>
    </row>
    <row r="395" spans="1:6" ht="15" customHeight="1" x14ac:dyDescent="0.2">
      <c r="A395" s="5" t="s">
        <v>345</v>
      </c>
      <c r="B395" s="18">
        <v>8</v>
      </c>
      <c r="C395" s="19">
        <v>2.5924147999999998E-2</v>
      </c>
      <c r="D395" s="19">
        <v>0</v>
      </c>
      <c r="E395" s="19">
        <v>0</v>
      </c>
      <c r="F395" s="20">
        <v>150.75</v>
      </c>
    </row>
    <row r="396" spans="1:6" ht="15" customHeight="1" x14ac:dyDescent="0.2">
      <c r="A396" s="5" t="s">
        <v>346</v>
      </c>
      <c r="B396" s="18">
        <v>11</v>
      </c>
      <c r="C396" s="19">
        <v>4.824291700000001E-2</v>
      </c>
      <c r="D396" s="19">
        <v>9.6015360000000004E-4</v>
      </c>
      <c r="E396" s="19">
        <v>0</v>
      </c>
      <c r="F396" s="20">
        <v>289.74999999999994</v>
      </c>
    </row>
    <row r="397" spans="1:6" ht="15" customHeight="1" x14ac:dyDescent="0.2">
      <c r="A397" s="5" t="s">
        <v>156</v>
      </c>
      <c r="B397" s="18">
        <v>11</v>
      </c>
      <c r="C397" s="19">
        <v>0.19304368600000005</v>
      </c>
      <c r="D397" s="19">
        <v>6.0027203666666668E-2</v>
      </c>
      <c r="E397" s="19">
        <v>0</v>
      </c>
      <c r="F397" s="20">
        <v>433.00000000000006</v>
      </c>
    </row>
    <row r="398" spans="1:6" ht="15" customHeight="1" x14ac:dyDescent="0.2">
      <c r="A398" s="5" t="s">
        <v>347</v>
      </c>
      <c r="B398" s="18">
        <v>19</v>
      </c>
      <c r="C398" s="19">
        <v>1.694963993</v>
      </c>
      <c r="D398" s="19">
        <v>9.6015333333333331E-4</v>
      </c>
      <c r="E398" s="19">
        <v>0</v>
      </c>
      <c r="F398" s="20">
        <v>1179.7500000000002</v>
      </c>
    </row>
    <row r="399" spans="1:6" ht="15" customHeight="1" x14ac:dyDescent="0.2">
      <c r="A399" s="5" t="s">
        <v>348</v>
      </c>
      <c r="B399" s="14">
        <v>57</v>
      </c>
      <c r="C399" s="15">
        <v>41.410336050999994</v>
      </c>
      <c r="D399" s="15">
        <v>6.340003456071428</v>
      </c>
      <c r="E399" s="15">
        <v>21.749999999999989</v>
      </c>
      <c r="F399" s="17">
        <v>167798.25</v>
      </c>
    </row>
    <row r="400" spans="1:6" ht="15" customHeight="1" x14ac:dyDescent="0.2">
      <c r="A400" s="5" t="s">
        <v>626</v>
      </c>
      <c r="B400" s="18">
        <v>7</v>
      </c>
      <c r="C400" s="19">
        <v>5.0757609219999997</v>
      </c>
      <c r="D400" s="19">
        <v>9.6015350000000022E-4</v>
      </c>
      <c r="E400" s="19">
        <v>0</v>
      </c>
      <c r="F400" s="20">
        <v>21664</v>
      </c>
    </row>
    <row r="401" spans="1:6" ht="15" customHeight="1" x14ac:dyDescent="0.2">
      <c r="A401" s="5" t="s">
        <v>349</v>
      </c>
      <c r="B401" s="18">
        <v>2</v>
      </c>
      <c r="C401" s="19">
        <v>0.19480076799999999</v>
      </c>
      <c r="D401" s="19">
        <v>0</v>
      </c>
      <c r="E401" s="19">
        <v>0</v>
      </c>
      <c r="F401" s="20">
        <v>1290</v>
      </c>
    </row>
    <row r="402" spans="1:6" ht="15" customHeight="1" x14ac:dyDescent="0.2">
      <c r="A402" s="5" t="s">
        <v>350</v>
      </c>
      <c r="B402" s="18">
        <v>2</v>
      </c>
      <c r="C402" s="19">
        <v>0.21000000000000002</v>
      </c>
      <c r="D402" s="19">
        <v>0</v>
      </c>
      <c r="E402" s="19">
        <v>0</v>
      </c>
      <c r="F402" s="20">
        <v>350</v>
      </c>
    </row>
    <row r="403" spans="1:6" ht="15" customHeight="1" x14ac:dyDescent="0.2">
      <c r="A403" s="5" t="s">
        <v>351</v>
      </c>
      <c r="B403" s="18">
        <v>6</v>
      </c>
      <c r="C403" s="19">
        <v>16.75</v>
      </c>
      <c r="D403" s="19">
        <v>6.0299999999999994</v>
      </c>
      <c r="E403" s="19">
        <v>11.75</v>
      </c>
      <c r="F403" s="20">
        <v>59375</v>
      </c>
    </row>
    <row r="404" spans="1:6" ht="15" customHeight="1" x14ac:dyDescent="0.2">
      <c r="A404" s="5" t="s">
        <v>352</v>
      </c>
      <c r="B404" s="18">
        <v>3</v>
      </c>
      <c r="C404" s="19">
        <v>3</v>
      </c>
      <c r="D404" s="19">
        <v>0</v>
      </c>
      <c r="E404" s="19">
        <v>3</v>
      </c>
      <c r="F404" s="20">
        <v>13125</v>
      </c>
    </row>
    <row r="405" spans="1:6" ht="15" customHeight="1" x14ac:dyDescent="0.2">
      <c r="A405" s="5" t="s">
        <v>353</v>
      </c>
      <c r="B405" s="18">
        <v>1</v>
      </c>
      <c r="C405" s="19">
        <v>3.840614E-3</v>
      </c>
      <c r="D405" s="19">
        <v>0</v>
      </c>
      <c r="E405" s="19">
        <v>0</v>
      </c>
      <c r="F405" s="20">
        <v>64</v>
      </c>
    </row>
    <row r="406" spans="1:6" ht="15" customHeight="1" x14ac:dyDescent="0.2">
      <c r="A406" s="5" t="s">
        <v>354</v>
      </c>
      <c r="B406" s="18">
        <v>4</v>
      </c>
      <c r="C406" s="19">
        <v>7.004800768</v>
      </c>
      <c r="D406" s="19">
        <v>0</v>
      </c>
      <c r="E406" s="19">
        <v>7</v>
      </c>
      <c r="F406" s="20">
        <v>45037.5</v>
      </c>
    </row>
    <row r="407" spans="1:6" ht="15" customHeight="1" x14ac:dyDescent="0.2">
      <c r="A407" s="5" t="s">
        <v>355</v>
      </c>
      <c r="B407" s="18">
        <v>9</v>
      </c>
      <c r="C407" s="19">
        <v>3.1685069000000003E-2</v>
      </c>
      <c r="D407" s="19">
        <v>6.2409985714285722E-3</v>
      </c>
      <c r="E407" s="19">
        <v>0</v>
      </c>
      <c r="F407" s="20">
        <v>102.99999999999999</v>
      </c>
    </row>
    <row r="408" spans="1:6" ht="15" customHeight="1" x14ac:dyDescent="0.2">
      <c r="A408" s="5" t="s">
        <v>356</v>
      </c>
      <c r="B408" s="18">
        <v>2</v>
      </c>
      <c r="C408" s="19">
        <v>1.92</v>
      </c>
      <c r="D408" s="19">
        <v>3.8399999999999997E-2</v>
      </c>
      <c r="E408" s="19">
        <v>0</v>
      </c>
      <c r="F408" s="20">
        <v>7937.5</v>
      </c>
    </row>
    <row r="409" spans="1:6" ht="15" customHeight="1" x14ac:dyDescent="0.2">
      <c r="A409" s="5" t="s">
        <v>357</v>
      </c>
      <c r="B409" s="18">
        <v>9</v>
      </c>
      <c r="C409" s="19">
        <v>4.5924146999999992E-2</v>
      </c>
      <c r="D409" s="19">
        <v>2.0081612800000002E-2</v>
      </c>
      <c r="E409" s="19">
        <v>0</v>
      </c>
      <c r="F409" s="20">
        <v>77.5</v>
      </c>
    </row>
    <row r="410" spans="1:6" ht="15" customHeight="1" x14ac:dyDescent="0.2">
      <c r="A410" s="5" t="s">
        <v>358</v>
      </c>
      <c r="B410" s="18">
        <v>12</v>
      </c>
      <c r="C410" s="19">
        <v>7.1735237630000004</v>
      </c>
      <c r="D410" s="19">
        <v>0.24432069120000002</v>
      </c>
      <c r="E410" s="19">
        <v>0</v>
      </c>
      <c r="F410" s="20">
        <v>18774.75</v>
      </c>
    </row>
    <row r="411" spans="1:6" ht="21" customHeight="1" x14ac:dyDescent="0.2">
      <c r="A411" s="5" t="s">
        <v>11</v>
      </c>
      <c r="B411" s="14">
        <f>SUM(B412+B415+B422+B426+B445)</f>
        <v>938</v>
      </c>
      <c r="C411" s="15">
        <f t="shared" ref="C411:F411" si="8">SUM(C412+C415+C422+C426+C445)</f>
        <v>21.357321199999998</v>
      </c>
      <c r="D411" s="15">
        <f t="shared" si="8"/>
        <v>1.8945858827261906</v>
      </c>
      <c r="E411" s="15">
        <f t="shared" si="8"/>
        <v>4.8328804606000029</v>
      </c>
      <c r="F411" s="17">
        <f t="shared" si="8"/>
        <v>43173.41</v>
      </c>
    </row>
    <row r="412" spans="1:6" ht="15" customHeight="1" x14ac:dyDescent="0.2">
      <c r="A412" s="5" t="s">
        <v>359</v>
      </c>
      <c r="B412" s="14">
        <v>3</v>
      </c>
      <c r="C412" s="15">
        <v>1.2001919999999999E-2</v>
      </c>
      <c r="D412" s="15">
        <v>0</v>
      </c>
      <c r="E412" s="15">
        <v>0</v>
      </c>
      <c r="F412" s="17">
        <v>30.75</v>
      </c>
    </row>
    <row r="413" spans="1:6" ht="15" customHeight="1" x14ac:dyDescent="0.2">
      <c r="A413" s="5" t="s">
        <v>627</v>
      </c>
      <c r="B413" s="18">
        <v>1</v>
      </c>
      <c r="C413" s="19">
        <v>2.880461E-3</v>
      </c>
      <c r="D413" s="19">
        <v>0</v>
      </c>
      <c r="E413" s="19">
        <v>0</v>
      </c>
      <c r="F413" s="20">
        <v>0</v>
      </c>
    </row>
    <row r="414" spans="1:6" ht="15" customHeight="1" x14ac:dyDescent="0.2">
      <c r="A414" s="5" t="s">
        <v>360</v>
      </c>
      <c r="B414" s="18">
        <v>2</v>
      </c>
      <c r="C414" s="19">
        <v>9.1214589999999984E-3</v>
      </c>
      <c r="D414" s="19">
        <v>0</v>
      </c>
      <c r="E414" s="19">
        <v>0</v>
      </c>
      <c r="F414" s="20">
        <v>30.75</v>
      </c>
    </row>
    <row r="415" spans="1:6" ht="15" customHeight="1" x14ac:dyDescent="0.2">
      <c r="A415" s="5" t="s">
        <v>361</v>
      </c>
      <c r="B415" s="14">
        <v>223</v>
      </c>
      <c r="C415" s="15">
        <v>15.331752281999997</v>
      </c>
      <c r="D415" s="15">
        <v>1.1896662984333335</v>
      </c>
      <c r="E415" s="15">
        <v>4.8300000000000027</v>
      </c>
      <c r="F415" s="17">
        <v>27001.999999999996</v>
      </c>
    </row>
    <row r="416" spans="1:6" ht="15" customHeight="1" x14ac:dyDescent="0.2">
      <c r="A416" s="5" t="s">
        <v>586</v>
      </c>
      <c r="B416" s="18">
        <v>83</v>
      </c>
      <c r="C416" s="19">
        <v>1.791387426</v>
      </c>
      <c r="D416" s="19">
        <v>1.0892846857333331</v>
      </c>
      <c r="E416" s="19">
        <v>3.0000000000000002E-2</v>
      </c>
      <c r="F416" s="20">
        <v>2137.7499999999995</v>
      </c>
    </row>
    <row r="417" spans="1:6" ht="15" customHeight="1" x14ac:dyDescent="0.2">
      <c r="A417" s="5" t="s">
        <v>362</v>
      </c>
      <c r="B417" s="18">
        <v>6</v>
      </c>
      <c r="C417" s="19">
        <v>4.5362458000000001E-2</v>
      </c>
      <c r="D417" s="19">
        <v>1.3920307200000001E-2</v>
      </c>
      <c r="E417" s="19">
        <v>0</v>
      </c>
      <c r="F417" s="20">
        <v>48.375</v>
      </c>
    </row>
    <row r="418" spans="1:6" ht="15" customHeight="1" x14ac:dyDescent="0.2">
      <c r="A418" s="5" t="s">
        <v>363</v>
      </c>
      <c r="B418" s="18">
        <v>12</v>
      </c>
      <c r="C418" s="19">
        <v>1.0840038400000001</v>
      </c>
      <c r="D418" s="19">
        <v>0</v>
      </c>
      <c r="E418" s="19">
        <v>0</v>
      </c>
      <c r="F418" s="20">
        <v>552.25</v>
      </c>
    </row>
    <row r="419" spans="1:6" ht="15" customHeight="1" x14ac:dyDescent="0.2">
      <c r="A419" s="5" t="s">
        <v>364</v>
      </c>
      <c r="B419" s="18">
        <v>12</v>
      </c>
      <c r="C419" s="19">
        <v>0.34976476199999995</v>
      </c>
      <c r="D419" s="19">
        <v>0</v>
      </c>
      <c r="E419" s="19">
        <v>0</v>
      </c>
      <c r="F419" s="20">
        <v>120.25000000000003</v>
      </c>
    </row>
    <row r="420" spans="1:6" ht="15" customHeight="1" x14ac:dyDescent="0.2">
      <c r="A420" s="5" t="s">
        <v>653</v>
      </c>
      <c r="B420" s="18">
        <v>13</v>
      </c>
      <c r="C420" s="19">
        <v>0.92880460799999998</v>
      </c>
      <c r="D420" s="19">
        <v>2.4799999999999996E-2</v>
      </c>
      <c r="E420" s="19">
        <v>0</v>
      </c>
      <c r="F420" s="20">
        <v>515</v>
      </c>
    </row>
    <row r="421" spans="1:6" ht="15" customHeight="1" x14ac:dyDescent="0.2">
      <c r="A421" s="5" t="s">
        <v>365</v>
      </c>
      <c r="B421" s="18">
        <v>97</v>
      </c>
      <c r="C421" s="19">
        <v>11.132429188000001</v>
      </c>
      <c r="D421" s="19">
        <v>6.166130550000002E-2</v>
      </c>
      <c r="E421" s="19">
        <v>4.7999999999999972</v>
      </c>
      <c r="F421" s="20">
        <v>23628.375000000011</v>
      </c>
    </row>
    <row r="422" spans="1:6" ht="15" customHeight="1" x14ac:dyDescent="0.2">
      <c r="A422" s="5" t="s">
        <v>366</v>
      </c>
      <c r="B422" s="14">
        <v>11</v>
      </c>
      <c r="C422" s="15">
        <v>7.4483917000000011E-2</v>
      </c>
      <c r="D422" s="15">
        <v>2.09601536E-2</v>
      </c>
      <c r="E422" s="15">
        <v>0</v>
      </c>
      <c r="F422" s="17">
        <v>655.85125000000005</v>
      </c>
    </row>
    <row r="423" spans="1:6" ht="15" customHeight="1" x14ac:dyDescent="0.2">
      <c r="A423" s="5" t="s">
        <v>628</v>
      </c>
      <c r="B423" s="18">
        <v>3</v>
      </c>
      <c r="C423" s="19">
        <v>1.3442150000000002E-2</v>
      </c>
      <c r="D423" s="19">
        <v>0</v>
      </c>
      <c r="E423" s="19">
        <v>0</v>
      </c>
      <c r="F423" s="20">
        <v>287.5</v>
      </c>
    </row>
    <row r="424" spans="1:6" ht="15" customHeight="1" x14ac:dyDescent="0.2">
      <c r="A424" s="5" t="s">
        <v>367</v>
      </c>
      <c r="B424" s="18">
        <v>4</v>
      </c>
      <c r="C424" s="19">
        <v>2.8161305999999997E-2</v>
      </c>
      <c r="D424" s="19">
        <v>9.6015359999999993E-4</v>
      </c>
      <c r="E424" s="19">
        <v>0</v>
      </c>
      <c r="F424" s="20">
        <v>48.35125</v>
      </c>
    </row>
    <row r="425" spans="1:6" ht="15" customHeight="1" x14ac:dyDescent="0.2">
      <c r="A425" s="5" t="s">
        <v>368</v>
      </c>
      <c r="B425" s="18">
        <v>4</v>
      </c>
      <c r="C425" s="19">
        <v>3.2880461E-2</v>
      </c>
      <c r="D425" s="19">
        <v>0.02</v>
      </c>
      <c r="E425" s="19">
        <v>0</v>
      </c>
      <c r="F425" s="20">
        <v>320</v>
      </c>
    </row>
    <row r="426" spans="1:6" ht="15" customHeight="1" x14ac:dyDescent="0.2">
      <c r="A426" s="5" t="s">
        <v>369</v>
      </c>
      <c r="B426" s="14">
        <v>672</v>
      </c>
      <c r="C426" s="15">
        <v>5.9040374700000013</v>
      </c>
      <c r="D426" s="15">
        <v>0.68299927709285724</v>
      </c>
      <c r="E426" s="15">
        <v>2.8804605999999964E-3</v>
      </c>
      <c r="F426" s="17">
        <v>15356.433750000004</v>
      </c>
    </row>
    <row r="427" spans="1:6" ht="15" customHeight="1" x14ac:dyDescent="0.2">
      <c r="A427" s="5" t="s">
        <v>370</v>
      </c>
      <c r="B427" s="18">
        <v>1</v>
      </c>
      <c r="C427" s="19">
        <v>2.880461E-3</v>
      </c>
      <c r="D427" s="19">
        <v>0</v>
      </c>
      <c r="E427" s="19">
        <v>0</v>
      </c>
      <c r="F427" s="20">
        <v>0.75</v>
      </c>
    </row>
    <row r="428" spans="1:6" ht="15" customHeight="1" x14ac:dyDescent="0.2">
      <c r="A428" s="5" t="s">
        <v>371</v>
      </c>
      <c r="B428" s="18">
        <v>4</v>
      </c>
      <c r="C428" s="19">
        <v>1.6802688000000003E-2</v>
      </c>
      <c r="D428" s="19">
        <v>4.8007680000000004E-3</v>
      </c>
      <c r="E428" s="19">
        <v>0</v>
      </c>
      <c r="F428" s="20">
        <v>231.25</v>
      </c>
    </row>
    <row r="429" spans="1:6" ht="15" customHeight="1" x14ac:dyDescent="0.2">
      <c r="A429" s="5" t="s">
        <v>372</v>
      </c>
      <c r="B429" s="18">
        <v>1</v>
      </c>
      <c r="C429" s="19">
        <v>4.8007699999999998E-4</v>
      </c>
      <c r="D429" s="19">
        <v>0</v>
      </c>
      <c r="E429" s="19">
        <v>0</v>
      </c>
      <c r="F429" s="20">
        <v>2</v>
      </c>
    </row>
    <row r="430" spans="1:6" ht="15" customHeight="1" x14ac:dyDescent="0.2">
      <c r="A430" s="5" t="s">
        <v>61</v>
      </c>
      <c r="B430" s="18">
        <v>5</v>
      </c>
      <c r="C430" s="19">
        <v>4.9764761999999997E-2</v>
      </c>
      <c r="D430" s="19">
        <v>1.0081613200000001E-2</v>
      </c>
      <c r="E430" s="19">
        <v>0</v>
      </c>
      <c r="F430" s="20">
        <v>153</v>
      </c>
    </row>
    <row r="431" spans="1:6" ht="15" customHeight="1" x14ac:dyDescent="0.2">
      <c r="A431" s="5" t="s">
        <v>180</v>
      </c>
      <c r="B431" s="18">
        <v>26</v>
      </c>
      <c r="C431" s="19">
        <v>5.4728757999999988E-2</v>
      </c>
      <c r="D431" s="19">
        <v>0</v>
      </c>
      <c r="E431" s="19">
        <v>0</v>
      </c>
      <c r="F431" s="20">
        <v>138.12499999999997</v>
      </c>
    </row>
    <row r="432" spans="1:6" ht="15" customHeight="1" x14ac:dyDescent="0.2">
      <c r="A432" s="5" t="s">
        <v>373</v>
      </c>
      <c r="B432" s="18">
        <v>14</v>
      </c>
      <c r="C432" s="19">
        <v>5.0244840999999998E-2</v>
      </c>
      <c r="D432" s="19">
        <v>0</v>
      </c>
      <c r="E432" s="19">
        <v>0</v>
      </c>
      <c r="F432" s="20">
        <v>271.625</v>
      </c>
    </row>
    <row r="433" spans="1:6" ht="15" customHeight="1" x14ac:dyDescent="0.2">
      <c r="A433" s="5" t="s">
        <v>374</v>
      </c>
      <c r="B433" s="18">
        <v>69</v>
      </c>
      <c r="C433" s="19">
        <v>0.25097936099999996</v>
      </c>
      <c r="D433" s="19">
        <v>4.3206913333333364E-3</v>
      </c>
      <c r="E433" s="19">
        <v>1.9203070000000004E-3</v>
      </c>
      <c r="F433" s="20">
        <v>1192.3749999999998</v>
      </c>
    </row>
    <row r="434" spans="1:6" ht="15" customHeight="1" x14ac:dyDescent="0.2">
      <c r="A434" s="5" t="s">
        <v>375</v>
      </c>
      <c r="B434" s="18">
        <v>67</v>
      </c>
      <c r="C434" s="19">
        <v>0.15674028000000001</v>
      </c>
      <c r="D434" s="19">
        <v>2.6802687900000004E-2</v>
      </c>
      <c r="E434" s="19">
        <v>0</v>
      </c>
      <c r="F434" s="20">
        <v>846.50750000000005</v>
      </c>
    </row>
    <row r="435" spans="1:6" ht="15" customHeight="1" x14ac:dyDescent="0.2">
      <c r="A435" s="5" t="s">
        <v>376</v>
      </c>
      <c r="B435" s="18">
        <v>29</v>
      </c>
      <c r="C435" s="19">
        <v>1.240091214</v>
      </c>
      <c r="D435" s="19">
        <v>0.51296207319999998</v>
      </c>
      <c r="E435" s="19">
        <v>0</v>
      </c>
      <c r="F435" s="20">
        <v>3063.7500000000009</v>
      </c>
    </row>
    <row r="436" spans="1:6" ht="15" customHeight="1" x14ac:dyDescent="0.2">
      <c r="A436" s="5" t="s">
        <v>377</v>
      </c>
      <c r="B436" s="18">
        <v>40</v>
      </c>
      <c r="C436" s="19">
        <v>1.1306529030000003</v>
      </c>
      <c r="D436" s="19">
        <v>1.20019199E-2</v>
      </c>
      <c r="E436" s="19">
        <v>0</v>
      </c>
      <c r="F436" s="20">
        <v>1397.0000000000005</v>
      </c>
    </row>
    <row r="437" spans="1:6" ht="15" customHeight="1" x14ac:dyDescent="0.2">
      <c r="A437" s="5" t="s">
        <v>378</v>
      </c>
      <c r="B437" s="18">
        <v>38</v>
      </c>
      <c r="C437" s="19">
        <v>6.4733559999999996E-2</v>
      </c>
      <c r="D437" s="19">
        <v>1.9203074000000001E-3</v>
      </c>
      <c r="E437" s="19">
        <v>9.6015359999999993E-4</v>
      </c>
      <c r="F437" s="20">
        <v>270.375</v>
      </c>
    </row>
    <row r="438" spans="1:6" ht="15" customHeight="1" x14ac:dyDescent="0.2">
      <c r="A438" s="5" t="s">
        <v>379</v>
      </c>
      <c r="B438" s="18">
        <v>23</v>
      </c>
      <c r="C438" s="19">
        <v>4.3605378E-2</v>
      </c>
      <c r="D438" s="19">
        <v>8.6413819999999978E-3</v>
      </c>
      <c r="E438" s="19">
        <v>0</v>
      </c>
      <c r="F438" s="20">
        <v>593.49999999999989</v>
      </c>
    </row>
    <row r="439" spans="1:6" ht="15" customHeight="1" x14ac:dyDescent="0.2">
      <c r="A439" s="5" t="s">
        <v>380</v>
      </c>
      <c r="B439" s="18">
        <v>47</v>
      </c>
      <c r="C439" s="19">
        <v>6.4810372000000019E-2</v>
      </c>
      <c r="D439" s="19">
        <v>1.1041767200000002E-2</v>
      </c>
      <c r="E439" s="19">
        <v>0</v>
      </c>
      <c r="F439" s="20">
        <v>304.1875</v>
      </c>
    </row>
    <row r="440" spans="1:6" ht="15" customHeight="1" x14ac:dyDescent="0.2">
      <c r="A440" s="5" t="s">
        <v>381</v>
      </c>
      <c r="B440" s="18">
        <v>40</v>
      </c>
      <c r="C440" s="19">
        <v>7.4330295000000005E-2</v>
      </c>
      <c r="D440" s="19">
        <v>2.8804602500000021E-3</v>
      </c>
      <c r="E440" s="19">
        <v>0</v>
      </c>
      <c r="F440" s="20">
        <v>292.00000000000006</v>
      </c>
    </row>
    <row r="441" spans="1:6" ht="15" customHeight="1" x14ac:dyDescent="0.2">
      <c r="A441" s="5" t="s">
        <v>382</v>
      </c>
      <c r="B441" s="18">
        <v>24</v>
      </c>
      <c r="C441" s="19">
        <v>5.3605377999999995E-2</v>
      </c>
      <c r="D441" s="19">
        <v>0</v>
      </c>
      <c r="E441" s="19">
        <v>0</v>
      </c>
      <c r="F441" s="20">
        <v>184.12499999999997</v>
      </c>
    </row>
    <row r="442" spans="1:6" ht="15" customHeight="1" x14ac:dyDescent="0.2">
      <c r="A442" s="5" t="s">
        <v>383</v>
      </c>
      <c r="B442" s="18">
        <v>79</v>
      </c>
      <c r="C442" s="19">
        <v>0.19786365700000003</v>
      </c>
      <c r="D442" s="19">
        <v>3.910345546666668E-2</v>
      </c>
      <c r="E442" s="19">
        <v>0</v>
      </c>
      <c r="F442" s="20">
        <v>875.375</v>
      </c>
    </row>
    <row r="443" spans="1:6" ht="15" customHeight="1" x14ac:dyDescent="0.2">
      <c r="A443" s="5" t="s">
        <v>384</v>
      </c>
      <c r="B443" s="18">
        <v>161</v>
      </c>
      <c r="C443" s="19">
        <v>2.4459625639999998</v>
      </c>
      <c r="D443" s="19">
        <v>4.844215124285714E-2</v>
      </c>
      <c r="E443" s="19">
        <v>0</v>
      </c>
      <c r="F443" s="20">
        <v>5524.4887499999986</v>
      </c>
    </row>
    <row r="444" spans="1:6" ht="15" customHeight="1" x14ac:dyDescent="0.2">
      <c r="A444" s="5" t="s">
        <v>385</v>
      </c>
      <c r="B444" s="18">
        <v>4</v>
      </c>
      <c r="C444" s="19">
        <v>5.7609210000000004E-3</v>
      </c>
      <c r="D444" s="19">
        <v>0</v>
      </c>
      <c r="E444" s="19">
        <v>0</v>
      </c>
      <c r="F444" s="20">
        <v>16</v>
      </c>
    </row>
    <row r="445" spans="1:6" ht="15" customHeight="1" x14ac:dyDescent="0.2">
      <c r="A445" s="5" t="s">
        <v>386</v>
      </c>
      <c r="B445" s="14">
        <v>29</v>
      </c>
      <c r="C445" s="15">
        <v>3.5045610999999997E-2</v>
      </c>
      <c r="D445" s="15">
        <v>9.6015360000000004E-4</v>
      </c>
      <c r="E445" s="15">
        <v>0</v>
      </c>
      <c r="F445" s="17">
        <v>128.37499999999997</v>
      </c>
    </row>
    <row r="446" spans="1:6" ht="15" customHeight="1" x14ac:dyDescent="0.2">
      <c r="A446" s="5" t="s">
        <v>387</v>
      </c>
      <c r="B446" s="18">
        <v>3</v>
      </c>
      <c r="C446" s="19">
        <v>1.1041766999999999E-2</v>
      </c>
      <c r="D446" s="19">
        <v>0</v>
      </c>
      <c r="E446" s="19">
        <v>0</v>
      </c>
      <c r="F446" s="20">
        <v>37.5</v>
      </c>
    </row>
    <row r="447" spans="1:6" ht="15" customHeight="1" x14ac:dyDescent="0.2">
      <c r="A447" s="5" t="s">
        <v>388</v>
      </c>
      <c r="B447" s="18">
        <v>3</v>
      </c>
      <c r="C447" s="19">
        <v>1.4402309999999999E-3</v>
      </c>
      <c r="D447" s="19">
        <v>0</v>
      </c>
      <c r="E447" s="19">
        <v>0</v>
      </c>
      <c r="F447" s="20">
        <v>3.75</v>
      </c>
    </row>
    <row r="448" spans="1:6" ht="15" customHeight="1" x14ac:dyDescent="0.2">
      <c r="A448" s="5" t="s">
        <v>389</v>
      </c>
      <c r="B448" s="18">
        <v>1</v>
      </c>
      <c r="C448" s="19">
        <v>4.8007699999999998E-4</v>
      </c>
      <c r="D448" s="19">
        <v>0</v>
      </c>
      <c r="E448" s="19">
        <v>0</v>
      </c>
      <c r="F448" s="20">
        <v>1.25</v>
      </c>
    </row>
    <row r="449" spans="1:6" ht="15" customHeight="1" x14ac:dyDescent="0.2">
      <c r="A449" s="5" t="s">
        <v>390</v>
      </c>
      <c r="B449" s="18">
        <v>1</v>
      </c>
      <c r="C449" s="19">
        <v>4.8007699999999998E-4</v>
      </c>
      <c r="D449" s="19">
        <v>0</v>
      </c>
      <c r="E449" s="19">
        <v>0</v>
      </c>
      <c r="F449" s="20">
        <v>0</v>
      </c>
    </row>
    <row r="450" spans="1:6" ht="15" customHeight="1" x14ac:dyDescent="0.2">
      <c r="A450" s="5" t="s">
        <v>391</v>
      </c>
      <c r="B450" s="18">
        <v>3</v>
      </c>
      <c r="C450" s="19">
        <v>1.4402309999999999E-3</v>
      </c>
      <c r="D450" s="19">
        <v>0</v>
      </c>
      <c r="E450" s="19">
        <v>0</v>
      </c>
      <c r="F450" s="20">
        <v>8</v>
      </c>
    </row>
    <row r="451" spans="1:6" ht="15" customHeight="1" x14ac:dyDescent="0.2">
      <c r="A451" s="5" t="s">
        <v>392</v>
      </c>
      <c r="B451" s="18">
        <v>8</v>
      </c>
      <c r="C451" s="19">
        <v>8.6413840000000002E-3</v>
      </c>
      <c r="D451" s="19">
        <v>0</v>
      </c>
      <c r="E451" s="19">
        <v>0</v>
      </c>
      <c r="F451" s="20">
        <v>19.75</v>
      </c>
    </row>
    <row r="452" spans="1:6" ht="15" customHeight="1" x14ac:dyDescent="0.2">
      <c r="A452" s="5" t="s">
        <v>393</v>
      </c>
      <c r="B452" s="18">
        <v>4</v>
      </c>
      <c r="C452" s="19">
        <v>2.880461E-3</v>
      </c>
      <c r="D452" s="19">
        <v>0</v>
      </c>
      <c r="E452" s="19">
        <v>0</v>
      </c>
      <c r="F452" s="20">
        <v>21</v>
      </c>
    </row>
    <row r="453" spans="1:6" ht="15" customHeight="1" x14ac:dyDescent="0.2">
      <c r="A453" s="5" t="s">
        <v>394</v>
      </c>
      <c r="B453" s="18">
        <v>6</v>
      </c>
      <c r="C453" s="19">
        <v>8.641382999999999E-3</v>
      </c>
      <c r="D453" s="19">
        <v>9.6015360000000004E-4</v>
      </c>
      <c r="E453" s="19">
        <v>0</v>
      </c>
      <c r="F453" s="20">
        <v>37.125</v>
      </c>
    </row>
    <row r="454" spans="1:6" ht="21" customHeight="1" x14ac:dyDescent="0.2">
      <c r="A454" s="5" t="s">
        <v>654</v>
      </c>
      <c r="B454" s="14">
        <f>SUM(B455+B465+B479+B490+B509)</f>
        <v>1538</v>
      </c>
      <c r="C454" s="15">
        <f t="shared" ref="C454:F454" si="9">SUM(C455+C465+C479+C490+C509)</f>
        <v>11.484853638000001</v>
      </c>
      <c r="D454" s="15">
        <f t="shared" si="9"/>
        <v>0.50576085584236874</v>
      </c>
      <c r="E454" s="15">
        <f t="shared" si="9"/>
        <v>2.999999999999996</v>
      </c>
      <c r="F454" s="17">
        <f t="shared" si="9"/>
        <v>49526.171249999992</v>
      </c>
    </row>
    <row r="455" spans="1:6" ht="15" customHeight="1" x14ac:dyDescent="0.2">
      <c r="A455" s="5" t="s">
        <v>395</v>
      </c>
      <c r="B455" s="14">
        <v>376</v>
      </c>
      <c r="C455" s="15">
        <v>0.77705235600000022</v>
      </c>
      <c r="D455" s="15">
        <v>6.3239969130952367E-2</v>
      </c>
      <c r="E455" s="15">
        <v>0</v>
      </c>
      <c r="F455" s="17">
        <v>6292.3750000000091</v>
      </c>
    </row>
    <row r="456" spans="1:6" ht="15" customHeight="1" x14ac:dyDescent="0.2">
      <c r="A456" s="5" t="s">
        <v>629</v>
      </c>
      <c r="B456" s="18">
        <v>52</v>
      </c>
      <c r="C456" s="19">
        <v>7.1929913000000012E-2</v>
      </c>
      <c r="D456" s="19">
        <v>0</v>
      </c>
      <c r="E456" s="19">
        <v>0</v>
      </c>
      <c r="F456" s="20">
        <v>1343.6250000000002</v>
      </c>
    </row>
    <row r="457" spans="1:6" ht="15" customHeight="1" x14ac:dyDescent="0.2">
      <c r="A457" s="5" t="s">
        <v>396</v>
      </c>
      <c r="B457" s="18">
        <v>100</v>
      </c>
      <c r="C457" s="19">
        <v>0.14978397700000007</v>
      </c>
      <c r="D457" s="19">
        <v>2.0643302600000007E-2</v>
      </c>
      <c r="E457" s="19">
        <v>0</v>
      </c>
      <c r="F457" s="20">
        <v>800.75</v>
      </c>
    </row>
    <row r="458" spans="1:6" ht="15" customHeight="1" x14ac:dyDescent="0.2">
      <c r="A458" s="5" t="s">
        <v>397</v>
      </c>
      <c r="B458" s="18">
        <v>36</v>
      </c>
      <c r="C458" s="19">
        <v>0.102093134</v>
      </c>
      <c r="D458" s="19">
        <v>2.4003837333333332E-3</v>
      </c>
      <c r="E458" s="19">
        <v>0</v>
      </c>
      <c r="F458" s="20">
        <v>344.625</v>
      </c>
    </row>
    <row r="459" spans="1:6" ht="15" customHeight="1" x14ac:dyDescent="0.2">
      <c r="A459" s="5" t="s">
        <v>398</v>
      </c>
      <c r="B459" s="18">
        <v>6</v>
      </c>
      <c r="C459" s="19">
        <v>7.2011520000000006E-3</v>
      </c>
      <c r="D459" s="19">
        <v>0</v>
      </c>
      <c r="E459" s="19">
        <v>0</v>
      </c>
      <c r="F459" s="20">
        <v>72</v>
      </c>
    </row>
    <row r="460" spans="1:6" ht="15" customHeight="1" x14ac:dyDescent="0.2">
      <c r="A460" s="5" t="s">
        <v>399</v>
      </c>
      <c r="B460" s="18">
        <v>69</v>
      </c>
      <c r="C460" s="19">
        <v>0.11521844000000003</v>
      </c>
      <c r="D460" s="19">
        <v>2.4003840000000011E-3</v>
      </c>
      <c r="E460" s="19">
        <v>0</v>
      </c>
      <c r="F460" s="20">
        <v>867.87500000000011</v>
      </c>
    </row>
    <row r="461" spans="1:6" ht="15" customHeight="1" x14ac:dyDescent="0.2">
      <c r="A461" s="5" t="s">
        <v>400</v>
      </c>
      <c r="B461" s="18">
        <v>22</v>
      </c>
      <c r="C461" s="19">
        <v>5.2246759999999996E-2</v>
      </c>
      <c r="D461" s="19">
        <v>6.7210752499999998E-3</v>
      </c>
      <c r="E461" s="19">
        <v>0</v>
      </c>
      <c r="F461" s="20">
        <v>1072.75</v>
      </c>
    </row>
    <row r="462" spans="1:6" ht="15" customHeight="1" x14ac:dyDescent="0.2">
      <c r="A462" s="5" t="s">
        <v>401</v>
      </c>
      <c r="B462" s="18">
        <v>52</v>
      </c>
      <c r="C462" s="19">
        <v>0.119611143</v>
      </c>
      <c r="D462" s="19">
        <v>3.1074823547619038E-2</v>
      </c>
      <c r="E462" s="19">
        <v>0</v>
      </c>
      <c r="F462" s="20">
        <v>416.49999999999983</v>
      </c>
    </row>
    <row r="463" spans="1:6" ht="15" customHeight="1" x14ac:dyDescent="0.2">
      <c r="A463" s="5" t="s">
        <v>402</v>
      </c>
      <c r="B463" s="18">
        <v>18</v>
      </c>
      <c r="C463" s="19">
        <v>5.9203074000000008E-2</v>
      </c>
      <c r="D463" s="19">
        <v>0</v>
      </c>
      <c r="E463" s="19">
        <v>0</v>
      </c>
      <c r="F463" s="20">
        <v>400.74999999999994</v>
      </c>
    </row>
    <row r="464" spans="1:6" ht="15" customHeight="1" x14ac:dyDescent="0.2">
      <c r="A464" s="5" t="s">
        <v>403</v>
      </c>
      <c r="B464" s="18">
        <v>21</v>
      </c>
      <c r="C464" s="19">
        <v>9.9764763000000006E-2</v>
      </c>
      <c r="D464" s="19">
        <v>0</v>
      </c>
      <c r="E464" s="19">
        <v>0</v>
      </c>
      <c r="F464" s="20">
        <v>973.50000000000011</v>
      </c>
    </row>
    <row r="465" spans="1:6" ht="15" customHeight="1" x14ac:dyDescent="0.2">
      <c r="A465" s="5" t="s">
        <v>404</v>
      </c>
      <c r="B465" s="14">
        <v>401</v>
      </c>
      <c r="C465" s="15">
        <v>2.6392750769999997</v>
      </c>
      <c r="D465" s="15">
        <v>0.28063885599474964</v>
      </c>
      <c r="E465" s="15">
        <v>0</v>
      </c>
      <c r="F465" s="17">
        <v>8489.0512499999968</v>
      </c>
    </row>
    <row r="466" spans="1:6" ht="15" customHeight="1" x14ac:dyDescent="0.2">
      <c r="A466" s="5" t="s">
        <v>630</v>
      </c>
      <c r="B466" s="18">
        <v>16</v>
      </c>
      <c r="C466" s="19">
        <v>5.2083534999999993E-2</v>
      </c>
      <c r="D466" s="19">
        <v>3.3333333333333335E-3</v>
      </c>
      <c r="E466" s="19">
        <v>0</v>
      </c>
      <c r="F466" s="20">
        <v>79.625000000000014</v>
      </c>
    </row>
    <row r="467" spans="1:6" ht="15" customHeight="1" x14ac:dyDescent="0.2">
      <c r="A467" s="5" t="s">
        <v>405</v>
      </c>
      <c r="B467" s="18">
        <v>25</v>
      </c>
      <c r="C467" s="19">
        <v>0.32520883200000011</v>
      </c>
      <c r="D467" s="19">
        <v>1.9121459399999999E-2</v>
      </c>
      <c r="E467" s="19">
        <v>0</v>
      </c>
      <c r="F467" s="20">
        <v>578.25</v>
      </c>
    </row>
    <row r="468" spans="1:6" ht="15" customHeight="1" x14ac:dyDescent="0.2">
      <c r="A468" s="5" t="s">
        <v>406</v>
      </c>
      <c r="B468" s="18">
        <v>7</v>
      </c>
      <c r="C468" s="19">
        <v>3.8242919E-2</v>
      </c>
      <c r="D468" s="19">
        <v>7.3605375999999997E-3</v>
      </c>
      <c r="E468" s="19">
        <v>0</v>
      </c>
      <c r="F468" s="20">
        <v>94.499999999999986</v>
      </c>
    </row>
    <row r="469" spans="1:6" ht="15" customHeight="1" x14ac:dyDescent="0.2">
      <c r="A469" s="5" t="s">
        <v>407</v>
      </c>
      <c r="B469" s="18">
        <v>16</v>
      </c>
      <c r="C469" s="19">
        <v>0.15264522199999997</v>
      </c>
      <c r="D469" s="19">
        <v>9.6015360000000004E-4</v>
      </c>
      <c r="E469" s="19">
        <v>0</v>
      </c>
      <c r="F469" s="20">
        <v>399.25000000000006</v>
      </c>
    </row>
    <row r="470" spans="1:6" ht="15" customHeight="1" x14ac:dyDescent="0.2">
      <c r="A470" s="5" t="s">
        <v>408</v>
      </c>
      <c r="B470" s="18">
        <v>24</v>
      </c>
      <c r="C470" s="19">
        <v>9.2328372000000006E-2</v>
      </c>
      <c r="D470" s="19">
        <v>2.4815714333333329E-2</v>
      </c>
      <c r="E470" s="19">
        <v>0</v>
      </c>
      <c r="F470" s="20">
        <v>662.55124999999998</v>
      </c>
    </row>
    <row r="471" spans="1:6" ht="15" customHeight="1" x14ac:dyDescent="0.2">
      <c r="A471" s="5" t="s">
        <v>409</v>
      </c>
      <c r="B471" s="18">
        <v>67</v>
      </c>
      <c r="C471" s="19">
        <v>0.21986557399999995</v>
      </c>
      <c r="D471" s="19">
        <v>2.6884299999999996E-2</v>
      </c>
      <c r="E471" s="19">
        <v>0</v>
      </c>
      <c r="F471" s="20">
        <v>1295.7499999999995</v>
      </c>
    </row>
    <row r="472" spans="1:6" ht="15" customHeight="1" x14ac:dyDescent="0.2">
      <c r="A472" s="5" t="s">
        <v>352</v>
      </c>
      <c r="B472" s="18">
        <v>74</v>
      </c>
      <c r="C472" s="19">
        <v>0.63747479600000023</v>
      </c>
      <c r="D472" s="19">
        <v>4.9876751694749692E-2</v>
      </c>
      <c r="E472" s="19">
        <v>0</v>
      </c>
      <c r="F472" s="20">
        <v>1459.0000000000009</v>
      </c>
    </row>
    <row r="473" spans="1:6" ht="15" customHeight="1" x14ac:dyDescent="0.2">
      <c r="A473" s="5" t="s">
        <v>410</v>
      </c>
      <c r="B473" s="18">
        <v>21</v>
      </c>
      <c r="C473" s="19">
        <v>0.14608737399999999</v>
      </c>
      <c r="D473" s="19">
        <v>1.9203070000000002E-3</v>
      </c>
      <c r="E473" s="19">
        <v>0</v>
      </c>
      <c r="F473" s="20">
        <v>472.12499999999994</v>
      </c>
    </row>
    <row r="474" spans="1:6" ht="15" customHeight="1" x14ac:dyDescent="0.2">
      <c r="A474" s="5" t="s">
        <v>411</v>
      </c>
      <c r="B474" s="18">
        <v>35</v>
      </c>
      <c r="C474" s="19">
        <v>0.48641382499999997</v>
      </c>
      <c r="D474" s="19">
        <v>1.2201151733333332E-2</v>
      </c>
      <c r="E474" s="19">
        <v>0</v>
      </c>
      <c r="F474" s="20">
        <v>1747.25</v>
      </c>
    </row>
    <row r="475" spans="1:6" ht="15" customHeight="1" x14ac:dyDescent="0.2">
      <c r="A475" s="5" t="s">
        <v>412</v>
      </c>
      <c r="B475" s="18">
        <v>41</v>
      </c>
      <c r="C475" s="19">
        <v>0.19745559300000004</v>
      </c>
      <c r="D475" s="19">
        <v>2.4561689749999994E-2</v>
      </c>
      <c r="E475" s="19">
        <v>0</v>
      </c>
      <c r="F475" s="20">
        <v>259.87500000000006</v>
      </c>
    </row>
    <row r="476" spans="1:6" ht="15" customHeight="1" x14ac:dyDescent="0.2">
      <c r="A476" s="5" t="s">
        <v>413</v>
      </c>
      <c r="B476" s="18">
        <v>13</v>
      </c>
      <c r="C476" s="19">
        <v>2.9284686000000001E-2</v>
      </c>
      <c r="D476" s="19">
        <v>4.8007680000000002E-4</v>
      </c>
      <c r="E476" s="19">
        <v>0</v>
      </c>
      <c r="F476" s="20">
        <v>212.625</v>
      </c>
    </row>
    <row r="477" spans="1:6" ht="15" customHeight="1" x14ac:dyDescent="0.2">
      <c r="A477" s="5" t="s">
        <v>414</v>
      </c>
      <c r="B477" s="18">
        <v>34</v>
      </c>
      <c r="C477" s="19">
        <v>0.160571294</v>
      </c>
      <c r="D477" s="19">
        <v>7.864138375000003E-2</v>
      </c>
      <c r="E477" s="19">
        <v>0</v>
      </c>
      <c r="F477" s="20">
        <v>269.125</v>
      </c>
    </row>
    <row r="478" spans="1:6" ht="15" customHeight="1" x14ac:dyDescent="0.2">
      <c r="A478" s="5" t="s">
        <v>170</v>
      </c>
      <c r="B478" s="18">
        <v>28</v>
      </c>
      <c r="C478" s="19">
        <v>0.10161305500000001</v>
      </c>
      <c r="D478" s="19">
        <v>3.0481996999999997E-2</v>
      </c>
      <c r="E478" s="19">
        <v>0</v>
      </c>
      <c r="F478" s="20">
        <v>959.12500000000034</v>
      </c>
    </row>
    <row r="479" spans="1:6" ht="15" customHeight="1" x14ac:dyDescent="0.2">
      <c r="A479" s="5" t="s">
        <v>415</v>
      </c>
      <c r="B479" s="14">
        <v>120</v>
      </c>
      <c r="C479" s="15">
        <v>0.56419587800000026</v>
      </c>
      <c r="D479" s="15">
        <v>9.1214594000000003E-3</v>
      </c>
      <c r="E479" s="15">
        <v>0</v>
      </c>
      <c r="F479" s="17">
        <v>2882.375</v>
      </c>
    </row>
    <row r="480" spans="1:6" ht="15" customHeight="1" x14ac:dyDescent="0.2">
      <c r="A480" s="5" t="s">
        <v>631</v>
      </c>
      <c r="B480" s="18">
        <v>8</v>
      </c>
      <c r="C480" s="19">
        <v>0.13536245700000002</v>
      </c>
      <c r="D480" s="19">
        <v>1.9203070000000004E-3</v>
      </c>
      <c r="E480" s="19">
        <v>0</v>
      </c>
      <c r="F480" s="20">
        <v>1222.7500000000002</v>
      </c>
    </row>
    <row r="481" spans="1:6" ht="15" customHeight="1" x14ac:dyDescent="0.2">
      <c r="A481" s="5" t="s">
        <v>416</v>
      </c>
      <c r="B481" s="18">
        <v>6</v>
      </c>
      <c r="C481" s="19">
        <v>3.0561690999999995E-2</v>
      </c>
      <c r="D481" s="19">
        <v>0</v>
      </c>
      <c r="E481" s="19">
        <v>0</v>
      </c>
      <c r="F481" s="20">
        <v>129.5</v>
      </c>
    </row>
    <row r="482" spans="1:6" ht="15" customHeight="1" x14ac:dyDescent="0.2">
      <c r="A482" s="5" t="s">
        <v>417</v>
      </c>
      <c r="B482" s="18">
        <v>30</v>
      </c>
      <c r="C482" s="19">
        <v>9.0326454000000028E-2</v>
      </c>
      <c r="D482" s="19">
        <v>2.4003843999999999E-3</v>
      </c>
      <c r="E482" s="19">
        <v>0</v>
      </c>
      <c r="F482" s="20">
        <v>427.25000000000006</v>
      </c>
    </row>
    <row r="483" spans="1:6" ht="15" customHeight="1" x14ac:dyDescent="0.2">
      <c r="A483" s="5" t="s">
        <v>57</v>
      </c>
      <c r="B483" s="18">
        <v>6</v>
      </c>
      <c r="C483" s="19">
        <v>2.4483917000000008E-2</v>
      </c>
      <c r="D483" s="19">
        <v>0</v>
      </c>
      <c r="E483" s="19">
        <v>0</v>
      </c>
      <c r="F483" s="20">
        <v>139.75</v>
      </c>
    </row>
    <row r="484" spans="1:6" ht="15" customHeight="1" x14ac:dyDescent="0.2">
      <c r="A484" s="5" t="s">
        <v>418</v>
      </c>
      <c r="B484" s="18">
        <v>2</v>
      </c>
      <c r="C484" s="19">
        <v>5.280845000000001E-3</v>
      </c>
      <c r="D484" s="19">
        <v>0</v>
      </c>
      <c r="E484" s="19">
        <v>0</v>
      </c>
      <c r="F484" s="20">
        <v>35</v>
      </c>
    </row>
    <row r="485" spans="1:6" ht="15" customHeight="1" x14ac:dyDescent="0.2">
      <c r="A485" s="5" t="s">
        <v>419</v>
      </c>
      <c r="B485" s="18">
        <v>1</v>
      </c>
      <c r="C485" s="19">
        <v>9.6015399999999996E-4</v>
      </c>
      <c r="D485" s="19">
        <v>0</v>
      </c>
      <c r="E485" s="19">
        <v>0</v>
      </c>
      <c r="F485" s="20">
        <v>25</v>
      </c>
    </row>
    <row r="486" spans="1:6" ht="15" customHeight="1" x14ac:dyDescent="0.2">
      <c r="A486" s="5" t="s">
        <v>420</v>
      </c>
      <c r="B486" s="18">
        <v>16</v>
      </c>
      <c r="C486" s="19">
        <v>5.8324531999999998E-2</v>
      </c>
      <c r="D486" s="19">
        <v>0</v>
      </c>
      <c r="E486" s="19">
        <v>0</v>
      </c>
      <c r="F486" s="20">
        <v>345</v>
      </c>
    </row>
    <row r="487" spans="1:6" ht="15" customHeight="1" x14ac:dyDescent="0.2">
      <c r="A487" s="5" t="s">
        <v>421</v>
      </c>
      <c r="B487" s="18">
        <v>9</v>
      </c>
      <c r="C487" s="19">
        <v>1.7762843E-2</v>
      </c>
      <c r="D487" s="19">
        <v>0</v>
      </c>
      <c r="E487" s="19">
        <v>0</v>
      </c>
      <c r="F487" s="20">
        <v>21</v>
      </c>
    </row>
    <row r="488" spans="1:6" ht="15" customHeight="1" x14ac:dyDescent="0.2">
      <c r="A488" s="5" t="s">
        <v>422</v>
      </c>
      <c r="B488" s="18">
        <v>20</v>
      </c>
      <c r="C488" s="19">
        <v>3.0244841999999997E-2</v>
      </c>
      <c r="D488" s="19">
        <v>2.8804607999999999E-3</v>
      </c>
      <c r="E488" s="19">
        <v>0</v>
      </c>
      <c r="F488" s="20">
        <v>154.5</v>
      </c>
    </row>
    <row r="489" spans="1:6" ht="15" customHeight="1" x14ac:dyDescent="0.2">
      <c r="A489" s="5" t="s">
        <v>423</v>
      </c>
      <c r="B489" s="18">
        <v>22</v>
      </c>
      <c r="C489" s="19">
        <v>0.17088814300000005</v>
      </c>
      <c r="D489" s="19">
        <v>1.9203071999999999E-3</v>
      </c>
      <c r="E489" s="19">
        <v>0</v>
      </c>
      <c r="F489" s="20">
        <v>382.62500000000011</v>
      </c>
    </row>
    <row r="490" spans="1:6" ht="15" customHeight="1" x14ac:dyDescent="0.2">
      <c r="A490" s="5" t="s">
        <v>424</v>
      </c>
      <c r="B490" s="14">
        <v>485</v>
      </c>
      <c r="C490" s="15">
        <v>4.5620259569999995</v>
      </c>
      <c r="D490" s="15">
        <v>0.12248967895000006</v>
      </c>
      <c r="E490" s="15">
        <v>2.999999999999996</v>
      </c>
      <c r="F490" s="17">
        <v>16996.737499999981</v>
      </c>
    </row>
    <row r="491" spans="1:6" ht="15" customHeight="1" x14ac:dyDescent="0.2">
      <c r="A491" s="5" t="s">
        <v>425</v>
      </c>
      <c r="B491" s="18">
        <v>138</v>
      </c>
      <c r="C491" s="19">
        <v>0.16162267800000002</v>
      </c>
      <c r="D491" s="19">
        <v>1.3922228499999995E-2</v>
      </c>
      <c r="E491" s="19">
        <v>0</v>
      </c>
      <c r="F491" s="20">
        <v>1042.6125000000006</v>
      </c>
    </row>
    <row r="492" spans="1:6" ht="15" customHeight="1" x14ac:dyDescent="0.2">
      <c r="A492" s="5" t="s">
        <v>426</v>
      </c>
      <c r="B492" s="18">
        <v>20</v>
      </c>
      <c r="C492" s="19">
        <v>3.9284684999999986E-2</v>
      </c>
      <c r="D492" s="19">
        <v>0</v>
      </c>
      <c r="E492" s="19">
        <v>0</v>
      </c>
      <c r="F492" s="20">
        <v>206.5</v>
      </c>
    </row>
    <row r="493" spans="1:6" ht="15" customHeight="1" x14ac:dyDescent="0.2">
      <c r="A493" s="5" t="s">
        <v>427</v>
      </c>
      <c r="B493" s="18">
        <v>24</v>
      </c>
      <c r="C493" s="19">
        <v>5.4167067000000013E-2</v>
      </c>
      <c r="D493" s="19">
        <v>6.2409985333333343E-3</v>
      </c>
      <c r="E493" s="19">
        <v>0</v>
      </c>
      <c r="F493" s="20">
        <v>212.12500000000003</v>
      </c>
    </row>
    <row r="494" spans="1:6" ht="15" customHeight="1" x14ac:dyDescent="0.2">
      <c r="A494" s="5" t="s">
        <v>428</v>
      </c>
      <c r="B494" s="18">
        <v>3</v>
      </c>
      <c r="C494" s="19">
        <v>3.8406149999999999E-3</v>
      </c>
      <c r="D494" s="19">
        <v>1.9203071999999999E-3</v>
      </c>
      <c r="E494" s="19">
        <v>0</v>
      </c>
      <c r="F494" s="20">
        <v>9.25</v>
      </c>
    </row>
    <row r="495" spans="1:6" ht="15" customHeight="1" x14ac:dyDescent="0.2">
      <c r="A495" s="5" t="s">
        <v>429</v>
      </c>
      <c r="B495" s="18">
        <v>22</v>
      </c>
      <c r="C495" s="19">
        <v>0.63704752800000009</v>
      </c>
      <c r="D495" s="19">
        <v>5.9681229000000002E-2</v>
      </c>
      <c r="E495" s="19">
        <v>0</v>
      </c>
      <c r="F495" s="20">
        <v>899.875</v>
      </c>
    </row>
    <row r="496" spans="1:6" ht="15" customHeight="1" x14ac:dyDescent="0.2">
      <c r="A496" s="5" t="s">
        <v>89</v>
      </c>
      <c r="B496" s="18">
        <v>63</v>
      </c>
      <c r="C496" s="19">
        <v>9.4330301999999991E-2</v>
      </c>
      <c r="D496" s="19">
        <v>2.4003849999999997E-3</v>
      </c>
      <c r="E496" s="19">
        <v>0</v>
      </c>
      <c r="F496" s="20">
        <v>522.25000000000011</v>
      </c>
    </row>
    <row r="497" spans="1:6" ht="15" customHeight="1" x14ac:dyDescent="0.2">
      <c r="A497" s="5" t="s">
        <v>430</v>
      </c>
      <c r="B497" s="18">
        <v>30</v>
      </c>
      <c r="C497" s="19">
        <v>0.18664906499999998</v>
      </c>
      <c r="D497" s="19">
        <v>7.2011521999999972E-3</v>
      </c>
      <c r="E497" s="19">
        <v>0</v>
      </c>
      <c r="F497" s="20">
        <v>597.25</v>
      </c>
    </row>
    <row r="498" spans="1:6" ht="15" customHeight="1" x14ac:dyDescent="0.2">
      <c r="A498" s="5" t="s">
        <v>431</v>
      </c>
      <c r="B498" s="18">
        <v>79</v>
      </c>
      <c r="C498" s="19">
        <v>0.11657705599999998</v>
      </c>
      <c r="D498" s="19">
        <v>3.8406142500000003E-3</v>
      </c>
      <c r="E498" s="19">
        <v>0</v>
      </c>
      <c r="F498" s="20">
        <v>648.37500000000011</v>
      </c>
    </row>
    <row r="499" spans="1:6" ht="15" customHeight="1" x14ac:dyDescent="0.2">
      <c r="A499" s="5" t="s">
        <v>432</v>
      </c>
      <c r="B499" s="18">
        <v>20</v>
      </c>
      <c r="C499" s="19">
        <v>9.6485837000000019E-2</v>
      </c>
      <c r="D499" s="19">
        <v>1.3840613999999999E-2</v>
      </c>
      <c r="E499" s="19">
        <v>0</v>
      </c>
      <c r="F499" s="20">
        <v>194.49999999999994</v>
      </c>
    </row>
    <row r="500" spans="1:6" ht="15" customHeight="1" x14ac:dyDescent="0.2">
      <c r="A500" s="5" t="s">
        <v>433</v>
      </c>
      <c r="B500" s="18">
        <v>4</v>
      </c>
      <c r="C500" s="19">
        <v>5.7609219999999999E-3</v>
      </c>
      <c r="D500" s="19">
        <v>0</v>
      </c>
      <c r="E500" s="19">
        <v>0</v>
      </c>
      <c r="F500" s="20">
        <v>29</v>
      </c>
    </row>
    <row r="501" spans="1:6" ht="15" customHeight="1" x14ac:dyDescent="0.2">
      <c r="A501" s="5" t="s">
        <v>434</v>
      </c>
      <c r="B501" s="18">
        <v>2</v>
      </c>
      <c r="C501" s="19">
        <v>1.920307E-3</v>
      </c>
      <c r="D501" s="19">
        <v>0</v>
      </c>
      <c r="E501" s="19">
        <v>0</v>
      </c>
      <c r="F501" s="20">
        <v>35</v>
      </c>
    </row>
    <row r="502" spans="1:6" ht="15" customHeight="1" x14ac:dyDescent="0.2">
      <c r="A502" s="5" t="s">
        <v>435</v>
      </c>
      <c r="B502" s="18">
        <v>1</v>
      </c>
      <c r="C502" s="19">
        <v>9.6015399999999996E-4</v>
      </c>
      <c r="D502" s="19">
        <v>0</v>
      </c>
      <c r="E502" s="19">
        <v>0</v>
      </c>
      <c r="F502" s="20">
        <v>8</v>
      </c>
    </row>
    <row r="503" spans="1:6" ht="15" customHeight="1" x14ac:dyDescent="0.2">
      <c r="A503" s="5" t="s">
        <v>436</v>
      </c>
      <c r="B503" s="18">
        <v>32</v>
      </c>
      <c r="C503" s="19">
        <v>5.8967835999999968E-2</v>
      </c>
      <c r="D503" s="19">
        <v>3.8406144000000006E-3</v>
      </c>
      <c r="E503" s="19">
        <v>0</v>
      </c>
      <c r="F503" s="20">
        <v>439.25000000000006</v>
      </c>
    </row>
    <row r="504" spans="1:6" ht="15" customHeight="1" x14ac:dyDescent="0.2">
      <c r="A504" s="5" t="s">
        <v>437</v>
      </c>
      <c r="B504" s="18">
        <v>4</v>
      </c>
      <c r="C504" s="19">
        <v>3.0152808450000004</v>
      </c>
      <c r="D504" s="19">
        <v>0</v>
      </c>
      <c r="E504" s="19">
        <v>3</v>
      </c>
      <c r="F504" s="20">
        <v>11390</v>
      </c>
    </row>
    <row r="505" spans="1:6" ht="15" customHeight="1" x14ac:dyDescent="0.2">
      <c r="A505" s="5" t="s">
        <v>438</v>
      </c>
      <c r="B505" s="18">
        <v>20</v>
      </c>
      <c r="C505" s="19">
        <v>4.2726834999999998E-2</v>
      </c>
      <c r="D505" s="19">
        <v>9.1214591999999994E-3</v>
      </c>
      <c r="E505" s="19">
        <v>0</v>
      </c>
      <c r="F505" s="20">
        <v>202.24999999999997</v>
      </c>
    </row>
    <row r="506" spans="1:6" ht="15" customHeight="1" x14ac:dyDescent="0.2">
      <c r="A506" s="5" t="s">
        <v>439</v>
      </c>
      <c r="B506" s="18">
        <v>14</v>
      </c>
      <c r="C506" s="19">
        <v>2.4882382000000001E-2</v>
      </c>
      <c r="D506" s="19">
        <v>0</v>
      </c>
      <c r="E506" s="19">
        <v>0</v>
      </c>
      <c r="F506" s="20">
        <v>313.625</v>
      </c>
    </row>
    <row r="507" spans="1:6" ht="15" customHeight="1" x14ac:dyDescent="0.2">
      <c r="A507" s="5" t="s">
        <v>440</v>
      </c>
      <c r="B507" s="18">
        <v>5</v>
      </c>
      <c r="C507" s="19">
        <v>6.2409979999999993E-3</v>
      </c>
      <c r="D507" s="19">
        <v>0</v>
      </c>
      <c r="E507" s="19">
        <v>0</v>
      </c>
      <c r="F507" s="20">
        <v>31.875</v>
      </c>
    </row>
    <row r="508" spans="1:6" ht="15" customHeight="1" x14ac:dyDescent="0.2">
      <c r="A508" s="5" t="s">
        <v>64</v>
      </c>
      <c r="B508" s="18">
        <v>4</v>
      </c>
      <c r="C508" s="19">
        <v>1.5280844999999999E-2</v>
      </c>
      <c r="D508" s="19">
        <v>4.8007666666666666E-4</v>
      </c>
      <c r="E508" s="19">
        <v>0</v>
      </c>
      <c r="F508" s="20">
        <v>215</v>
      </c>
    </row>
    <row r="509" spans="1:6" ht="15" customHeight="1" x14ac:dyDescent="0.2">
      <c r="A509" s="5" t="s">
        <v>441</v>
      </c>
      <c r="B509" s="14">
        <v>156</v>
      </c>
      <c r="C509" s="15">
        <v>2.9423043699999996</v>
      </c>
      <c r="D509" s="15">
        <v>3.0270892366666666E-2</v>
      </c>
      <c r="E509" s="15">
        <v>0</v>
      </c>
      <c r="F509" s="17">
        <v>14865.632500000009</v>
      </c>
    </row>
    <row r="510" spans="1:6" ht="15" customHeight="1" x14ac:dyDescent="0.2">
      <c r="A510" s="5" t="s">
        <v>632</v>
      </c>
      <c r="B510" s="18">
        <v>30</v>
      </c>
      <c r="C510" s="19">
        <v>0.13529044500000004</v>
      </c>
      <c r="D510" s="19">
        <v>2.4800766666666666E-3</v>
      </c>
      <c r="E510" s="19">
        <v>0</v>
      </c>
      <c r="F510" s="20">
        <v>328.88249999999999</v>
      </c>
    </row>
    <row r="511" spans="1:6" ht="15" customHeight="1" x14ac:dyDescent="0.2">
      <c r="A511" s="5" t="s">
        <v>442</v>
      </c>
      <c r="B511" s="18">
        <v>4</v>
      </c>
      <c r="C511" s="19">
        <v>7.6812289999999995E-3</v>
      </c>
      <c r="D511" s="19">
        <v>0</v>
      </c>
      <c r="E511" s="19">
        <v>0</v>
      </c>
      <c r="F511" s="20">
        <v>82.5</v>
      </c>
    </row>
    <row r="512" spans="1:6" ht="15" customHeight="1" x14ac:dyDescent="0.2">
      <c r="A512" s="5" t="s">
        <v>443</v>
      </c>
      <c r="B512" s="18">
        <v>25</v>
      </c>
      <c r="C512" s="19">
        <v>0.12641382600000001</v>
      </c>
      <c r="D512" s="19">
        <v>4.8007699999999987E-4</v>
      </c>
      <c r="E512" s="19">
        <v>0</v>
      </c>
      <c r="F512" s="20">
        <v>718.49999999999989</v>
      </c>
    </row>
    <row r="513" spans="1:6" ht="15" customHeight="1" x14ac:dyDescent="0.2">
      <c r="A513" s="5" t="s">
        <v>444</v>
      </c>
      <c r="B513" s="18">
        <v>12</v>
      </c>
      <c r="C513" s="19">
        <v>7.3043687999999996E-2</v>
      </c>
      <c r="D513" s="19">
        <v>1.9203078333333335E-3</v>
      </c>
      <c r="E513" s="19">
        <v>0</v>
      </c>
      <c r="F513" s="20">
        <v>564.875</v>
      </c>
    </row>
    <row r="514" spans="1:6" ht="15" customHeight="1" x14ac:dyDescent="0.2">
      <c r="A514" s="5" t="s">
        <v>445</v>
      </c>
      <c r="B514" s="18">
        <v>7</v>
      </c>
      <c r="C514" s="19">
        <v>5.0643303000000001E-2</v>
      </c>
      <c r="D514" s="19">
        <v>9.6015360000000004E-4</v>
      </c>
      <c r="E514" s="19">
        <v>0</v>
      </c>
      <c r="F514" s="20">
        <v>154.125</v>
      </c>
    </row>
    <row r="515" spans="1:6" ht="15" customHeight="1" x14ac:dyDescent="0.2">
      <c r="A515" s="5" t="s">
        <v>446</v>
      </c>
      <c r="B515" s="18">
        <v>34</v>
      </c>
      <c r="C515" s="19">
        <v>2.1256168999999998</v>
      </c>
      <c r="D515" s="19">
        <v>9.6015359999999991E-3</v>
      </c>
      <c r="E515" s="19">
        <v>0</v>
      </c>
      <c r="F515" s="20">
        <v>10495.375</v>
      </c>
    </row>
    <row r="516" spans="1:6" ht="15" customHeight="1" x14ac:dyDescent="0.2">
      <c r="A516" s="5" t="s">
        <v>447</v>
      </c>
      <c r="B516" s="18">
        <v>2</v>
      </c>
      <c r="C516" s="19">
        <v>5.7609219999999999E-3</v>
      </c>
      <c r="D516" s="19">
        <v>0</v>
      </c>
      <c r="E516" s="19">
        <v>0</v>
      </c>
      <c r="F516" s="20">
        <v>3.75</v>
      </c>
    </row>
    <row r="517" spans="1:6" ht="15" customHeight="1" x14ac:dyDescent="0.2">
      <c r="A517" s="5" t="s">
        <v>448</v>
      </c>
      <c r="B517" s="18">
        <v>9</v>
      </c>
      <c r="C517" s="19">
        <v>2.2563610000000001E-2</v>
      </c>
      <c r="D517" s="19">
        <v>3.3605380000000002E-3</v>
      </c>
      <c r="E517" s="19">
        <v>0</v>
      </c>
      <c r="F517" s="20">
        <v>171.625</v>
      </c>
    </row>
    <row r="518" spans="1:6" ht="15" customHeight="1" x14ac:dyDescent="0.2">
      <c r="A518" s="5" t="s">
        <v>449</v>
      </c>
      <c r="B518" s="18">
        <v>33</v>
      </c>
      <c r="C518" s="19">
        <v>0.39529044699999999</v>
      </c>
      <c r="D518" s="19">
        <v>1.1468203266666668E-2</v>
      </c>
      <c r="E518" s="19">
        <v>0</v>
      </c>
      <c r="F518" s="20">
        <v>2346</v>
      </c>
    </row>
    <row r="519" spans="1:6" ht="21" customHeight="1" x14ac:dyDescent="0.2">
      <c r="A519" s="5" t="s">
        <v>14</v>
      </c>
      <c r="B519" s="14">
        <f>SUM(B520+B526+B536+B545+B553+B565+B570+B574+B579+B588+B603+B614)</f>
        <v>1072</v>
      </c>
      <c r="C519" s="15">
        <f t="shared" ref="C519:F519" si="10">SUM(C520+C526+C536+C545+C553+C565+C570+C574+C579+C588+C603+C614)</f>
        <v>75.149951940000008</v>
      </c>
      <c r="D519" s="15">
        <f t="shared" si="10"/>
        <v>9.7528568459471199</v>
      </c>
      <c r="E519" s="15">
        <f t="shared" si="10"/>
        <v>30.430081536000003</v>
      </c>
      <c r="F519" s="17">
        <f t="shared" si="10"/>
        <v>288933.68500000017</v>
      </c>
    </row>
    <row r="520" spans="1:6" ht="15" customHeight="1" x14ac:dyDescent="0.2">
      <c r="A520" s="5" t="s">
        <v>450</v>
      </c>
      <c r="B520" s="14">
        <v>30</v>
      </c>
      <c r="C520" s="15">
        <v>4.1348919820000001</v>
      </c>
      <c r="D520" s="15">
        <v>4.0072011521666671</v>
      </c>
      <c r="E520" s="15">
        <v>4.0000000000000018</v>
      </c>
      <c r="F520" s="17">
        <v>639.0625</v>
      </c>
    </row>
    <row r="521" spans="1:6" ht="15" customHeight="1" x14ac:dyDescent="0.2">
      <c r="A521" s="5" t="s">
        <v>633</v>
      </c>
      <c r="B521" s="18">
        <v>7</v>
      </c>
      <c r="C521" s="19">
        <v>4.0196015360000006</v>
      </c>
      <c r="D521" s="19">
        <v>4.0024003840000004</v>
      </c>
      <c r="E521" s="19">
        <v>4.0000000000000009</v>
      </c>
      <c r="F521" s="20">
        <v>118</v>
      </c>
    </row>
    <row r="522" spans="1:6" ht="15" customHeight="1" x14ac:dyDescent="0.2">
      <c r="A522" s="5" t="s">
        <v>451</v>
      </c>
      <c r="B522" s="18">
        <v>2</v>
      </c>
      <c r="C522" s="19">
        <v>8.6413819999999995E-3</v>
      </c>
      <c r="D522" s="19">
        <v>0</v>
      </c>
      <c r="E522" s="19">
        <v>0</v>
      </c>
      <c r="F522" s="20">
        <v>67.375</v>
      </c>
    </row>
    <row r="523" spans="1:6" ht="15" customHeight="1" x14ac:dyDescent="0.2">
      <c r="A523" s="5" t="s">
        <v>452</v>
      </c>
      <c r="B523" s="18">
        <v>4</v>
      </c>
      <c r="C523" s="19">
        <v>1.6322611000000001E-2</v>
      </c>
      <c r="D523" s="19">
        <v>0</v>
      </c>
      <c r="E523" s="19">
        <v>0</v>
      </c>
      <c r="F523" s="20">
        <v>113.75</v>
      </c>
    </row>
    <row r="524" spans="1:6" ht="15" customHeight="1" x14ac:dyDescent="0.2">
      <c r="A524" s="5" t="s">
        <v>453</v>
      </c>
      <c r="B524" s="18">
        <v>6</v>
      </c>
      <c r="C524" s="19">
        <v>7.1123379999999986E-2</v>
      </c>
      <c r="D524" s="19">
        <v>2.4003841666666668E-3</v>
      </c>
      <c r="E524" s="19">
        <v>0</v>
      </c>
      <c r="F524" s="20">
        <v>300.75</v>
      </c>
    </row>
    <row r="525" spans="1:6" ht="15" customHeight="1" x14ac:dyDescent="0.2">
      <c r="A525" s="5" t="s">
        <v>454</v>
      </c>
      <c r="B525" s="18">
        <v>11</v>
      </c>
      <c r="C525" s="19">
        <v>1.9203073000000001E-2</v>
      </c>
      <c r="D525" s="19">
        <v>2.4003840000000002E-3</v>
      </c>
      <c r="E525" s="19">
        <v>0</v>
      </c>
      <c r="F525" s="20">
        <v>39.1875</v>
      </c>
    </row>
    <row r="526" spans="1:6" ht="15" customHeight="1" x14ac:dyDescent="0.2">
      <c r="A526" s="5" t="s">
        <v>455</v>
      </c>
      <c r="B526" s="14">
        <v>120</v>
      </c>
      <c r="C526" s="15">
        <v>43.821325006999992</v>
      </c>
      <c r="D526" s="15">
        <v>4.0465528877833341</v>
      </c>
      <c r="E526" s="15">
        <v>19.780081536000001</v>
      </c>
      <c r="F526" s="17">
        <v>199596.12500000012</v>
      </c>
    </row>
    <row r="527" spans="1:6" ht="15" customHeight="1" x14ac:dyDescent="0.2">
      <c r="A527" s="5" t="s">
        <v>634</v>
      </c>
      <c r="B527" s="18">
        <v>17</v>
      </c>
      <c r="C527" s="19">
        <v>23.544647141999992</v>
      </c>
      <c r="D527" s="19">
        <v>1.4976015363500004</v>
      </c>
      <c r="E527" s="19">
        <v>16.780081535999997</v>
      </c>
      <c r="F527" s="20">
        <v>119059.25000000001</v>
      </c>
    </row>
    <row r="528" spans="1:6" ht="15" customHeight="1" x14ac:dyDescent="0.2">
      <c r="A528" s="5" t="s">
        <v>456</v>
      </c>
      <c r="B528" s="18">
        <v>14</v>
      </c>
      <c r="C528" s="19">
        <v>3.4085453000000002E-2</v>
      </c>
      <c r="D528" s="19">
        <v>8.6413824000000014E-3</v>
      </c>
      <c r="E528" s="19">
        <v>0</v>
      </c>
      <c r="F528" s="20">
        <v>161</v>
      </c>
    </row>
    <row r="529" spans="1:6" ht="15" customHeight="1" x14ac:dyDescent="0.2">
      <c r="A529" s="5" t="s">
        <v>457</v>
      </c>
      <c r="B529" s="18">
        <v>2</v>
      </c>
      <c r="C529" s="19">
        <v>7.6812290000000004E-3</v>
      </c>
      <c r="D529" s="19">
        <v>0</v>
      </c>
      <c r="E529" s="19">
        <v>0</v>
      </c>
      <c r="F529" s="20">
        <v>75</v>
      </c>
    </row>
    <row r="530" spans="1:6" ht="15" customHeight="1" x14ac:dyDescent="0.2">
      <c r="A530" s="5" t="s">
        <v>68</v>
      </c>
      <c r="B530" s="18">
        <v>35</v>
      </c>
      <c r="C530" s="19">
        <v>9.4493516E-2</v>
      </c>
      <c r="D530" s="19">
        <v>2.2628740033333331E-2</v>
      </c>
      <c r="E530" s="19">
        <v>0</v>
      </c>
      <c r="F530" s="20">
        <v>775.62500000000011</v>
      </c>
    </row>
    <row r="531" spans="1:6" ht="15" customHeight="1" x14ac:dyDescent="0.2">
      <c r="A531" s="5" t="s">
        <v>446</v>
      </c>
      <c r="B531" s="18">
        <v>16</v>
      </c>
      <c r="C531" s="19">
        <v>2.5460873739999998</v>
      </c>
      <c r="D531" s="19">
        <v>5.280845000000001E-3</v>
      </c>
      <c r="E531" s="19">
        <v>2.5</v>
      </c>
      <c r="F531" s="20">
        <v>3048</v>
      </c>
    </row>
    <row r="532" spans="1:6" ht="15" customHeight="1" x14ac:dyDescent="0.2">
      <c r="A532" s="5" t="s">
        <v>458</v>
      </c>
      <c r="B532" s="18">
        <v>2</v>
      </c>
      <c r="C532" s="19">
        <v>2.0099999999999998</v>
      </c>
      <c r="D532" s="19">
        <v>2</v>
      </c>
      <c r="E532" s="19">
        <v>0</v>
      </c>
      <c r="F532" s="20">
        <v>0</v>
      </c>
    </row>
    <row r="533" spans="1:6" ht="15" customHeight="1" x14ac:dyDescent="0.2">
      <c r="A533" s="5" t="s">
        <v>459</v>
      </c>
      <c r="B533" s="18">
        <v>10</v>
      </c>
      <c r="C533" s="19">
        <v>1.8242919999999999E-2</v>
      </c>
      <c r="D533" s="19">
        <v>2.4003840000000002E-3</v>
      </c>
      <c r="E533" s="19">
        <v>0</v>
      </c>
      <c r="F533" s="20">
        <v>349</v>
      </c>
    </row>
    <row r="534" spans="1:6" ht="15" customHeight="1" x14ac:dyDescent="0.2">
      <c r="A534" s="5" t="s">
        <v>460</v>
      </c>
      <c r="B534" s="18">
        <v>4</v>
      </c>
      <c r="C534" s="19">
        <v>15.521440230000001</v>
      </c>
      <c r="D534" s="19">
        <v>0.51</v>
      </c>
      <c r="E534" s="19">
        <v>0.5</v>
      </c>
      <c r="F534" s="20">
        <v>75504.375</v>
      </c>
    </row>
    <row r="535" spans="1:6" ht="15" customHeight="1" x14ac:dyDescent="0.2">
      <c r="A535" s="5" t="s">
        <v>449</v>
      </c>
      <c r="B535" s="18">
        <v>20</v>
      </c>
      <c r="C535" s="19">
        <v>4.4647143000000014E-2</v>
      </c>
      <c r="D535" s="19">
        <v>0</v>
      </c>
      <c r="E535" s="19">
        <v>0</v>
      </c>
      <c r="F535" s="20">
        <v>623.875</v>
      </c>
    </row>
    <row r="536" spans="1:6" ht="15" customHeight="1" x14ac:dyDescent="0.2">
      <c r="A536" s="5" t="s">
        <v>461</v>
      </c>
      <c r="B536" s="14">
        <v>365</v>
      </c>
      <c r="C536" s="15">
        <v>3.06417663</v>
      </c>
      <c r="D536" s="15">
        <v>0.17614947473045117</v>
      </c>
      <c r="E536" s="15">
        <v>0</v>
      </c>
      <c r="F536" s="17">
        <v>7805.5812500000111</v>
      </c>
    </row>
    <row r="537" spans="1:6" ht="15" customHeight="1" x14ac:dyDescent="0.2">
      <c r="A537" s="5" t="s">
        <v>635</v>
      </c>
      <c r="B537" s="18">
        <v>26</v>
      </c>
      <c r="C537" s="19">
        <v>1.0899279870000003</v>
      </c>
      <c r="D537" s="19">
        <v>6.2409980000000011E-3</v>
      </c>
      <c r="E537" s="19">
        <v>0</v>
      </c>
      <c r="F537" s="20">
        <v>564.125</v>
      </c>
    </row>
    <row r="538" spans="1:6" ht="15" customHeight="1" x14ac:dyDescent="0.2">
      <c r="A538" s="5" t="s">
        <v>462</v>
      </c>
      <c r="B538" s="18">
        <v>45</v>
      </c>
      <c r="C538" s="19">
        <v>0.14761881300000002</v>
      </c>
      <c r="D538" s="19">
        <v>1.8722994350000001E-2</v>
      </c>
      <c r="E538" s="19">
        <v>0</v>
      </c>
      <c r="F538" s="20">
        <v>656.75</v>
      </c>
    </row>
    <row r="539" spans="1:6" ht="15" customHeight="1" x14ac:dyDescent="0.2">
      <c r="A539" s="5" t="s">
        <v>463</v>
      </c>
      <c r="B539" s="18">
        <v>188</v>
      </c>
      <c r="C539" s="19">
        <v>1.3886653650000003</v>
      </c>
      <c r="D539" s="19">
        <v>0.13006210391378445</v>
      </c>
      <c r="E539" s="19">
        <v>0</v>
      </c>
      <c r="F539" s="20">
        <v>4592.0775000000012</v>
      </c>
    </row>
    <row r="540" spans="1:6" ht="15" customHeight="1" x14ac:dyDescent="0.2">
      <c r="A540" s="5" t="s">
        <v>464</v>
      </c>
      <c r="B540" s="18">
        <v>19</v>
      </c>
      <c r="C540" s="19">
        <v>5.2808449E-2</v>
      </c>
      <c r="D540" s="19">
        <v>4.8007666666666666E-4</v>
      </c>
      <c r="E540" s="19">
        <v>0</v>
      </c>
      <c r="F540" s="20">
        <v>277.75</v>
      </c>
    </row>
    <row r="541" spans="1:6" ht="15" customHeight="1" x14ac:dyDescent="0.2">
      <c r="A541" s="5" t="s">
        <v>449</v>
      </c>
      <c r="B541" s="18">
        <v>31</v>
      </c>
      <c r="C541" s="19">
        <v>0.14081612700000004</v>
      </c>
      <c r="D541" s="19">
        <v>7.6812285333333332E-3</v>
      </c>
      <c r="E541" s="19">
        <v>0</v>
      </c>
      <c r="F541" s="20">
        <v>648.12500000000011</v>
      </c>
    </row>
    <row r="542" spans="1:6" ht="15" customHeight="1" x14ac:dyDescent="0.2">
      <c r="A542" s="5" t="s">
        <v>465</v>
      </c>
      <c r="B542" s="18">
        <v>17</v>
      </c>
      <c r="C542" s="19">
        <v>0.14648583600000001</v>
      </c>
      <c r="D542" s="19">
        <v>4.3206915000000004E-3</v>
      </c>
      <c r="E542" s="19">
        <v>0</v>
      </c>
      <c r="F542" s="20">
        <v>275.75</v>
      </c>
    </row>
    <row r="543" spans="1:6" ht="15" customHeight="1" x14ac:dyDescent="0.2">
      <c r="A543" s="5" t="s">
        <v>466</v>
      </c>
      <c r="B543" s="18">
        <v>4</v>
      </c>
      <c r="C543" s="19">
        <v>1.5280845000000001E-2</v>
      </c>
      <c r="D543" s="19">
        <v>0</v>
      </c>
      <c r="E543" s="19">
        <v>0</v>
      </c>
      <c r="F543" s="20">
        <v>40</v>
      </c>
    </row>
    <row r="544" spans="1:6" ht="15" customHeight="1" x14ac:dyDescent="0.2">
      <c r="A544" s="5" t="s">
        <v>322</v>
      </c>
      <c r="B544" s="18">
        <v>35</v>
      </c>
      <c r="C544" s="19">
        <v>8.2573208000000023E-2</v>
      </c>
      <c r="D544" s="19">
        <v>8.641381766666666E-3</v>
      </c>
      <c r="E544" s="19">
        <v>0</v>
      </c>
      <c r="F544" s="20">
        <v>751.00374999999997</v>
      </c>
    </row>
    <row r="545" spans="1:6" ht="15" customHeight="1" x14ac:dyDescent="0.2">
      <c r="A545" s="5" t="s">
        <v>467</v>
      </c>
      <c r="B545" s="14">
        <v>120</v>
      </c>
      <c r="C545" s="15">
        <v>0.333163708</v>
      </c>
      <c r="D545" s="15">
        <v>6.4147142783333375E-2</v>
      </c>
      <c r="E545" s="15">
        <v>0</v>
      </c>
      <c r="F545" s="17">
        <v>2145</v>
      </c>
    </row>
    <row r="546" spans="1:6" ht="15" customHeight="1" x14ac:dyDescent="0.2">
      <c r="A546" s="5" t="s">
        <v>636</v>
      </c>
      <c r="B546" s="18">
        <v>32</v>
      </c>
      <c r="C546" s="19">
        <v>0.10136822199999999</v>
      </c>
      <c r="D546" s="19">
        <v>3.2942150116666673E-2</v>
      </c>
      <c r="E546" s="19">
        <v>0</v>
      </c>
      <c r="F546" s="20">
        <v>317.75</v>
      </c>
    </row>
    <row r="547" spans="1:6" ht="15" customHeight="1" x14ac:dyDescent="0.2">
      <c r="A547" s="5" t="s">
        <v>468</v>
      </c>
      <c r="B547" s="18">
        <v>19</v>
      </c>
      <c r="C547" s="19">
        <v>4.7047526000000006E-2</v>
      </c>
      <c r="D547" s="19">
        <v>4.8007676666666672E-3</v>
      </c>
      <c r="E547" s="19">
        <v>0</v>
      </c>
      <c r="F547" s="20">
        <v>246</v>
      </c>
    </row>
    <row r="548" spans="1:6" ht="15" customHeight="1" x14ac:dyDescent="0.2">
      <c r="A548" s="5" t="s">
        <v>469</v>
      </c>
      <c r="B548" s="18">
        <v>37</v>
      </c>
      <c r="C548" s="19">
        <v>7.9131060999999989E-2</v>
      </c>
      <c r="D548" s="19">
        <v>1.0081613399999998E-2</v>
      </c>
      <c r="E548" s="19">
        <v>0</v>
      </c>
      <c r="F548" s="20">
        <v>708.75000000000011</v>
      </c>
    </row>
    <row r="549" spans="1:6" ht="15" customHeight="1" x14ac:dyDescent="0.2">
      <c r="A549" s="5" t="s">
        <v>69</v>
      </c>
      <c r="B549" s="18">
        <v>1</v>
      </c>
      <c r="C549" s="19">
        <v>7.2011519999999997E-3</v>
      </c>
      <c r="D549" s="19">
        <v>5.2808448000000001E-3</v>
      </c>
      <c r="E549" s="19">
        <v>0</v>
      </c>
      <c r="F549" s="20">
        <v>16</v>
      </c>
    </row>
    <row r="550" spans="1:6" ht="15" customHeight="1" x14ac:dyDescent="0.2">
      <c r="A550" s="5" t="s">
        <v>470</v>
      </c>
      <c r="B550" s="18">
        <v>16</v>
      </c>
      <c r="C550" s="19">
        <v>5.5208833000000006E-2</v>
      </c>
      <c r="D550" s="19">
        <v>1.00816128E-2</v>
      </c>
      <c r="E550" s="19">
        <v>0</v>
      </c>
      <c r="F550" s="20">
        <v>337.5</v>
      </c>
    </row>
    <row r="551" spans="1:6" ht="15" customHeight="1" x14ac:dyDescent="0.2">
      <c r="A551" s="5" t="s">
        <v>471</v>
      </c>
      <c r="B551" s="18">
        <v>10</v>
      </c>
      <c r="C551" s="19">
        <v>2.1123381E-2</v>
      </c>
      <c r="D551" s="19">
        <v>9.6015399999999996E-4</v>
      </c>
      <c r="E551" s="19">
        <v>0</v>
      </c>
      <c r="F551" s="20">
        <v>388.00000000000006</v>
      </c>
    </row>
    <row r="552" spans="1:6" ht="15" customHeight="1" x14ac:dyDescent="0.2">
      <c r="A552" s="5" t="s">
        <v>443</v>
      </c>
      <c r="B552" s="18">
        <v>5</v>
      </c>
      <c r="C552" s="19">
        <v>2.2083533000000002E-2</v>
      </c>
      <c r="D552" s="19">
        <v>0</v>
      </c>
      <c r="E552" s="19">
        <v>0</v>
      </c>
      <c r="F552" s="20">
        <v>131</v>
      </c>
    </row>
    <row r="553" spans="1:6" ht="15" customHeight="1" x14ac:dyDescent="0.2">
      <c r="A553" s="5" t="s">
        <v>472</v>
      </c>
      <c r="B553" s="14">
        <v>208</v>
      </c>
      <c r="C553" s="15">
        <v>0.51216033999999999</v>
      </c>
      <c r="D553" s="15">
        <v>0.10417666615000001</v>
      </c>
      <c r="E553" s="15">
        <v>0</v>
      </c>
      <c r="F553" s="17">
        <v>3512.92625</v>
      </c>
    </row>
    <row r="554" spans="1:6" ht="15" customHeight="1" x14ac:dyDescent="0.2">
      <c r="A554" s="5" t="s">
        <v>637</v>
      </c>
      <c r="B554" s="18">
        <v>10</v>
      </c>
      <c r="C554" s="19">
        <v>2.4483916999999997E-2</v>
      </c>
      <c r="D554" s="19">
        <v>8.1613054000000008E-3</v>
      </c>
      <c r="E554" s="19">
        <v>0</v>
      </c>
      <c r="F554" s="20">
        <v>98.250000000000014</v>
      </c>
    </row>
    <row r="555" spans="1:6" ht="15" customHeight="1" x14ac:dyDescent="0.2">
      <c r="A555" s="5" t="s">
        <v>473</v>
      </c>
      <c r="B555" s="18">
        <v>60</v>
      </c>
      <c r="C555" s="19">
        <v>0.13202111800000002</v>
      </c>
      <c r="D555" s="19">
        <v>4.0806528600000003E-2</v>
      </c>
      <c r="E555" s="19">
        <v>0</v>
      </c>
      <c r="F555" s="20">
        <v>800.55125000000032</v>
      </c>
    </row>
    <row r="556" spans="1:6" ht="15" customHeight="1" x14ac:dyDescent="0.2">
      <c r="A556" s="5" t="s">
        <v>474</v>
      </c>
      <c r="B556" s="18">
        <v>2</v>
      </c>
      <c r="C556" s="19">
        <v>5.7609210000000004E-3</v>
      </c>
      <c r="D556" s="19">
        <v>1.920307E-3</v>
      </c>
      <c r="E556" s="19">
        <v>0</v>
      </c>
      <c r="F556" s="20">
        <v>1</v>
      </c>
    </row>
    <row r="557" spans="1:6" ht="15" customHeight="1" x14ac:dyDescent="0.2">
      <c r="A557" s="5" t="s">
        <v>475</v>
      </c>
      <c r="B557" s="18">
        <v>51</v>
      </c>
      <c r="C557" s="19">
        <v>0.12185789899999999</v>
      </c>
      <c r="D557" s="19">
        <v>2.1603455950000003E-2</v>
      </c>
      <c r="E557" s="19">
        <v>0</v>
      </c>
      <c r="F557" s="20">
        <v>832.75</v>
      </c>
    </row>
    <row r="558" spans="1:6" ht="15" customHeight="1" x14ac:dyDescent="0.2">
      <c r="A558" s="5" t="s">
        <v>290</v>
      </c>
      <c r="B558" s="18">
        <v>23</v>
      </c>
      <c r="C558" s="19">
        <v>7.2491598000000004E-2</v>
      </c>
      <c r="D558" s="19">
        <v>1.29620738E-2</v>
      </c>
      <c r="E558" s="19">
        <v>0</v>
      </c>
      <c r="F558" s="20">
        <v>394.25000000000006</v>
      </c>
    </row>
    <row r="559" spans="1:6" ht="15" customHeight="1" x14ac:dyDescent="0.2">
      <c r="A559" s="5" t="s">
        <v>476</v>
      </c>
      <c r="B559" s="18">
        <v>1</v>
      </c>
      <c r="C559" s="19">
        <v>2.4003840000000002E-3</v>
      </c>
      <c r="D559" s="19">
        <v>9.6015360000000004E-4</v>
      </c>
      <c r="E559" s="19">
        <v>0</v>
      </c>
      <c r="F559" s="20">
        <v>12.5</v>
      </c>
    </row>
    <row r="560" spans="1:6" ht="15" customHeight="1" x14ac:dyDescent="0.2">
      <c r="A560" s="5" t="s">
        <v>477</v>
      </c>
      <c r="B560" s="18">
        <v>2</v>
      </c>
      <c r="C560" s="19">
        <v>4.8007680000000004E-3</v>
      </c>
      <c r="D560" s="19">
        <v>0</v>
      </c>
      <c r="E560" s="19">
        <v>0</v>
      </c>
      <c r="F560" s="20">
        <v>6</v>
      </c>
    </row>
    <row r="561" spans="1:6" ht="15" customHeight="1" x14ac:dyDescent="0.2">
      <c r="A561" s="5" t="s">
        <v>478</v>
      </c>
      <c r="B561" s="18">
        <v>1</v>
      </c>
      <c r="C561" s="19">
        <v>2.4003840000000002E-3</v>
      </c>
      <c r="D561" s="19">
        <v>0</v>
      </c>
      <c r="E561" s="19">
        <v>0</v>
      </c>
      <c r="F561" s="20">
        <v>0</v>
      </c>
    </row>
    <row r="562" spans="1:6" ht="15" customHeight="1" x14ac:dyDescent="0.2">
      <c r="A562" s="5" t="s">
        <v>479</v>
      </c>
      <c r="B562" s="18">
        <v>42</v>
      </c>
      <c r="C562" s="19">
        <v>0.11233797499999998</v>
      </c>
      <c r="D562" s="19">
        <v>1.4882380799999999E-2</v>
      </c>
      <c r="E562" s="19">
        <v>0</v>
      </c>
      <c r="F562" s="20">
        <v>1159.7500000000005</v>
      </c>
    </row>
    <row r="563" spans="1:6" ht="15" customHeight="1" x14ac:dyDescent="0.2">
      <c r="A563" s="5" t="s">
        <v>480</v>
      </c>
      <c r="B563" s="18">
        <v>3</v>
      </c>
      <c r="C563" s="19">
        <v>5.2808449999999993E-3</v>
      </c>
      <c r="D563" s="19">
        <v>0</v>
      </c>
      <c r="E563" s="19">
        <v>0</v>
      </c>
      <c r="F563" s="20">
        <v>11.25</v>
      </c>
    </row>
    <row r="564" spans="1:6" ht="15" customHeight="1" x14ac:dyDescent="0.2">
      <c r="A564" s="5" t="s">
        <v>481</v>
      </c>
      <c r="B564" s="18">
        <v>13</v>
      </c>
      <c r="C564" s="19">
        <v>2.8324530999999997E-2</v>
      </c>
      <c r="D564" s="19">
        <v>2.8804609999999995E-3</v>
      </c>
      <c r="E564" s="19">
        <v>0</v>
      </c>
      <c r="F564" s="20">
        <v>196.62500000000006</v>
      </c>
    </row>
    <row r="565" spans="1:6" ht="15" customHeight="1" x14ac:dyDescent="0.2">
      <c r="A565" s="5" t="s">
        <v>482</v>
      </c>
      <c r="B565" s="14">
        <v>8</v>
      </c>
      <c r="C565" s="15">
        <v>4.0081614000000002E-2</v>
      </c>
      <c r="D565" s="15">
        <v>7.4999999999999989E-3</v>
      </c>
      <c r="E565" s="15">
        <v>0</v>
      </c>
      <c r="F565" s="17">
        <v>121.875</v>
      </c>
    </row>
    <row r="566" spans="1:6" ht="15" customHeight="1" x14ac:dyDescent="0.2">
      <c r="A566" s="5" t="s">
        <v>483</v>
      </c>
      <c r="B566" s="18">
        <v>1</v>
      </c>
      <c r="C566" s="19">
        <v>4.8007699999999998E-4</v>
      </c>
      <c r="D566" s="19">
        <v>0</v>
      </c>
      <c r="E566" s="19">
        <v>0</v>
      </c>
      <c r="F566" s="20">
        <v>8</v>
      </c>
    </row>
    <row r="567" spans="1:6" ht="15" customHeight="1" x14ac:dyDescent="0.2">
      <c r="A567" s="5" t="s">
        <v>484</v>
      </c>
      <c r="B567" s="18">
        <v>2</v>
      </c>
      <c r="C567" s="19">
        <v>4.3206920000000001E-3</v>
      </c>
      <c r="D567" s="19">
        <v>0</v>
      </c>
      <c r="E567" s="19">
        <v>0</v>
      </c>
      <c r="F567" s="20">
        <v>13.75</v>
      </c>
    </row>
    <row r="568" spans="1:6" ht="15" customHeight="1" x14ac:dyDescent="0.2">
      <c r="A568" s="5" t="s">
        <v>485</v>
      </c>
      <c r="B568" s="18">
        <v>2</v>
      </c>
      <c r="C568" s="19">
        <v>1.920307E-3</v>
      </c>
      <c r="D568" s="19">
        <v>0</v>
      </c>
      <c r="E568" s="19">
        <v>0</v>
      </c>
      <c r="F568" s="20">
        <v>3.125</v>
      </c>
    </row>
    <row r="569" spans="1:6" ht="15" customHeight="1" x14ac:dyDescent="0.2">
      <c r="A569" s="5" t="s">
        <v>486</v>
      </c>
      <c r="B569" s="18">
        <v>3</v>
      </c>
      <c r="C569" s="19">
        <v>3.3360537999999995E-2</v>
      </c>
      <c r="D569" s="19">
        <v>7.4999999999999989E-3</v>
      </c>
      <c r="E569" s="19">
        <v>0</v>
      </c>
      <c r="F569" s="20">
        <v>96.999999999999986</v>
      </c>
    </row>
    <row r="570" spans="1:6" ht="15" customHeight="1" x14ac:dyDescent="0.2">
      <c r="A570" s="5" t="s">
        <v>487</v>
      </c>
      <c r="B570" s="14">
        <v>13</v>
      </c>
      <c r="C570" s="15">
        <v>0.26736437900000004</v>
      </c>
      <c r="D570" s="15">
        <v>0.23328122880000002</v>
      </c>
      <c r="E570" s="15">
        <v>0</v>
      </c>
      <c r="F570" s="17">
        <v>380</v>
      </c>
    </row>
    <row r="571" spans="1:6" ht="15" customHeight="1" x14ac:dyDescent="0.2">
      <c r="A571" s="5" t="s">
        <v>638</v>
      </c>
      <c r="B571" s="18">
        <v>6</v>
      </c>
      <c r="C571" s="19">
        <v>0.251041766</v>
      </c>
      <c r="D571" s="19">
        <v>0.22560000000000002</v>
      </c>
      <c r="E571" s="19">
        <v>0</v>
      </c>
      <c r="F571" s="20">
        <v>268</v>
      </c>
    </row>
    <row r="572" spans="1:6" ht="15" customHeight="1" x14ac:dyDescent="0.2">
      <c r="A572" s="5" t="s">
        <v>77</v>
      </c>
      <c r="B572" s="18">
        <v>5</v>
      </c>
      <c r="C572" s="19">
        <v>1.4882382000000003E-2</v>
      </c>
      <c r="D572" s="19">
        <v>7.6812287999999994E-3</v>
      </c>
      <c r="E572" s="19">
        <v>0</v>
      </c>
      <c r="F572" s="20">
        <v>90</v>
      </c>
    </row>
    <row r="573" spans="1:6" ht="15" customHeight="1" x14ac:dyDescent="0.2">
      <c r="A573" s="5" t="s">
        <v>488</v>
      </c>
      <c r="B573" s="18">
        <v>2</v>
      </c>
      <c r="C573" s="19">
        <v>1.4402309999999999E-3</v>
      </c>
      <c r="D573" s="19">
        <v>0</v>
      </c>
      <c r="E573" s="19">
        <v>0</v>
      </c>
      <c r="F573" s="20">
        <v>22</v>
      </c>
    </row>
    <row r="574" spans="1:6" ht="15" customHeight="1" x14ac:dyDescent="0.2">
      <c r="A574" s="5" t="s">
        <v>489</v>
      </c>
      <c r="B574" s="14">
        <v>23</v>
      </c>
      <c r="C574" s="15">
        <v>6.0784061430000014</v>
      </c>
      <c r="D574" s="15">
        <v>6.2409976333333353E-3</v>
      </c>
      <c r="E574" s="15">
        <v>6</v>
      </c>
      <c r="F574" s="17">
        <v>380.37500000000011</v>
      </c>
    </row>
    <row r="575" spans="1:6" ht="15" customHeight="1" x14ac:dyDescent="0.2">
      <c r="A575" s="5" t="s">
        <v>639</v>
      </c>
      <c r="B575" s="18">
        <v>1</v>
      </c>
      <c r="C575" s="19">
        <v>6</v>
      </c>
      <c r="D575" s="19">
        <v>0</v>
      </c>
      <c r="E575" s="19">
        <v>6</v>
      </c>
      <c r="F575" s="20">
        <v>0</v>
      </c>
    </row>
    <row r="576" spans="1:6" ht="15" customHeight="1" x14ac:dyDescent="0.2">
      <c r="A576" s="5" t="s">
        <v>490</v>
      </c>
      <c r="B576" s="18">
        <v>6</v>
      </c>
      <c r="C576" s="19">
        <v>2.9601537000000001E-2</v>
      </c>
      <c r="D576" s="19">
        <v>0</v>
      </c>
      <c r="E576" s="19">
        <v>0</v>
      </c>
      <c r="F576" s="20">
        <v>28.250000000000004</v>
      </c>
    </row>
    <row r="577" spans="1:6" ht="15" customHeight="1" x14ac:dyDescent="0.2">
      <c r="A577" s="5" t="s">
        <v>112</v>
      </c>
      <c r="B577" s="18">
        <v>1</v>
      </c>
      <c r="C577" s="19">
        <v>0.02</v>
      </c>
      <c r="D577" s="19">
        <v>0</v>
      </c>
      <c r="E577" s="19">
        <v>0</v>
      </c>
      <c r="F577" s="20">
        <v>200</v>
      </c>
    </row>
    <row r="578" spans="1:6" ht="15" customHeight="1" x14ac:dyDescent="0.2">
      <c r="A578" s="5" t="s">
        <v>449</v>
      </c>
      <c r="B578" s="18">
        <v>15</v>
      </c>
      <c r="C578" s="19">
        <v>2.8804605999999996E-2</v>
      </c>
      <c r="D578" s="19">
        <v>6.2409976333333336E-3</v>
      </c>
      <c r="E578" s="19">
        <v>0</v>
      </c>
      <c r="F578" s="20">
        <v>152.125</v>
      </c>
    </row>
    <row r="579" spans="1:6" ht="15" customHeight="1" x14ac:dyDescent="0.2">
      <c r="A579" s="5" t="s">
        <v>241</v>
      </c>
      <c r="B579" s="14">
        <v>85</v>
      </c>
      <c r="C579" s="15">
        <v>8.495074408999999</v>
      </c>
      <c r="D579" s="15">
        <v>3.0724915400000011E-2</v>
      </c>
      <c r="E579" s="15">
        <v>0</v>
      </c>
      <c r="F579" s="17">
        <v>39641.551250000011</v>
      </c>
    </row>
    <row r="580" spans="1:6" ht="15" customHeight="1" x14ac:dyDescent="0.2">
      <c r="A580" s="5" t="s">
        <v>640</v>
      </c>
      <c r="B580" s="18">
        <v>7</v>
      </c>
      <c r="C580" s="19">
        <v>8.0240038399999989</v>
      </c>
      <c r="D580" s="19">
        <v>0</v>
      </c>
      <c r="E580" s="19">
        <v>0</v>
      </c>
      <c r="F580" s="20">
        <v>37674.749999999993</v>
      </c>
    </row>
    <row r="581" spans="1:6" ht="15" customHeight="1" x14ac:dyDescent="0.2">
      <c r="A581" s="5" t="s">
        <v>491</v>
      </c>
      <c r="B581" s="18">
        <v>13</v>
      </c>
      <c r="C581" s="19">
        <v>2.6404224E-2</v>
      </c>
      <c r="D581" s="19">
        <v>4.8007680000000004E-3</v>
      </c>
      <c r="E581" s="19">
        <v>0</v>
      </c>
      <c r="F581" s="20">
        <v>134</v>
      </c>
    </row>
    <row r="582" spans="1:6" ht="15" customHeight="1" x14ac:dyDescent="0.2">
      <c r="A582" s="5" t="s">
        <v>492</v>
      </c>
      <c r="B582" s="18">
        <v>30</v>
      </c>
      <c r="C582" s="19">
        <v>0.13825251900000002</v>
      </c>
      <c r="D582" s="19">
        <v>8.1613056000000017E-3</v>
      </c>
      <c r="E582" s="19">
        <v>0</v>
      </c>
      <c r="F582" s="20">
        <v>1351.6250000000002</v>
      </c>
    </row>
    <row r="583" spans="1:6" ht="15" customHeight="1" x14ac:dyDescent="0.2">
      <c r="A583" s="5" t="s">
        <v>493</v>
      </c>
      <c r="B583" s="18">
        <v>2</v>
      </c>
      <c r="C583" s="19">
        <v>3.840614E-3</v>
      </c>
      <c r="D583" s="19">
        <v>0</v>
      </c>
      <c r="E583" s="19">
        <v>0</v>
      </c>
      <c r="F583" s="20">
        <v>25</v>
      </c>
    </row>
    <row r="584" spans="1:6" ht="15" customHeight="1" x14ac:dyDescent="0.2">
      <c r="A584" s="5" t="s">
        <v>494</v>
      </c>
      <c r="B584" s="18">
        <v>3</v>
      </c>
      <c r="C584" s="19">
        <v>1.5362458000000001E-2</v>
      </c>
      <c r="D584" s="19">
        <v>6.7210752000000018E-3</v>
      </c>
      <c r="E584" s="19">
        <v>0</v>
      </c>
      <c r="F584" s="20">
        <v>69.5</v>
      </c>
    </row>
    <row r="585" spans="1:6" ht="15" customHeight="1" x14ac:dyDescent="0.2">
      <c r="A585" s="5" t="s">
        <v>583</v>
      </c>
      <c r="B585" s="18">
        <v>5</v>
      </c>
      <c r="C585" s="19">
        <v>8.1613060000000001E-3</v>
      </c>
      <c r="D585" s="19">
        <v>2.4003840000000002E-3</v>
      </c>
      <c r="E585" s="19">
        <v>0</v>
      </c>
      <c r="F585" s="20">
        <v>47</v>
      </c>
    </row>
    <row r="586" spans="1:6" ht="15" customHeight="1" x14ac:dyDescent="0.2">
      <c r="A586" s="5" t="s">
        <v>495</v>
      </c>
      <c r="B586" s="18">
        <v>18</v>
      </c>
      <c r="C586" s="19">
        <v>0.25080652899999994</v>
      </c>
      <c r="D586" s="19">
        <v>7.6812290000000012E-3</v>
      </c>
      <c r="E586" s="19">
        <v>0</v>
      </c>
      <c r="F586" s="20">
        <v>169.67625000000001</v>
      </c>
    </row>
    <row r="587" spans="1:6" ht="15" customHeight="1" x14ac:dyDescent="0.2">
      <c r="A587" s="5" t="s">
        <v>496</v>
      </c>
      <c r="B587" s="18">
        <v>7</v>
      </c>
      <c r="C587" s="19">
        <v>2.8242918999999998E-2</v>
      </c>
      <c r="D587" s="19">
        <v>9.6015360000000004E-4</v>
      </c>
      <c r="E587" s="19">
        <v>0</v>
      </c>
      <c r="F587" s="20">
        <v>170.00000000000003</v>
      </c>
    </row>
    <row r="588" spans="1:6" ht="15" customHeight="1" x14ac:dyDescent="0.2">
      <c r="A588" s="5" t="s">
        <v>497</v>
      </c>
      <c r="B588" s="14">
        <v>55</v>
      </c>
      <c r="C588" s="15">
        <v>2.2659337509999999</v>
      </c>
      <c r="D588" s="15">
        <v>1.0653605372999999</v>
      </c>
      <c r="E588" s="15">
        <v>0.65000000000000024</v>
      </c>
      <c r="F588" s="17">
        <v>7801.9387499999993</v>
      </c>
    </row>
    <row r="589" spans="1:6" ht="15" customHeight="1" x14ac:dyDescent="0.2">
      <c r="A589" s="5" t="s">
        <v>641</v>
      </c>
      <c r="B589" s="18">
        <v>11</v>
      </c>
      <c r="C589" s="19">
        <v>0.51008161499999993</v>
      </c>
      <c r="D589" s="19">
        <v>0</v>
      </c>
      <c r="E589" s="19">
        <v>0.50000000000000011</v>
      </c>
      <c r="F589" s="20">
        <v>5096.2500000000009</v>
      </c>
    </row>
    <row r="590" spans="1:6" ht="15" customHeight="1" x14ac:dyDescent="0.2">
      <c r="A590" s="5" t="s">
        <v>320</v>
      </c>
      <c r="B590" s="18">
        <v>1</v>
      </c>
      <c r="C590" s="19">
        <v>4.8007680000000004E-3</v>
      </c>
      <c r="D590" s="19">
        <v>0</v>
      </c>
      <c r="E590" s="19">
        <v>0</v>
      </c>
      <c r="F590" s="20">
        <v>6.25</v>
      </c>
    </row>
    <row r="591" spans="1:6" ht="15" customHeight="1" x14ac:dyDescent="0.2">
      <c r="A591" s="5" t="s">
        <v>498</v>
      </c>
      <c r="B591" s="18">
        <v>1</v>
      </c>
      <c r="C591" s="19">
        <v>4.8007699999999998E-4</v>
      </c>
      <c r="D591" s="19">
        <v>0</v>
      </c>
      <c r="E591" s="19">
        <v>0</v>
      </c>
      <c r="F591" s="20">
        <v>3</v>
      </c>
    </row>
    <row r="592" spans="1:6" ht="15" customHeight="1" x14ac:dyDescent="0.2">
      <c r="A592" s="5" t="s">
        <v>499</v>
      </c>
      <c r="B592" s="18">
        <v>1</v>
      </c>
      <c r="C592" s="19">
        <v>2.4003840000000002E-3</v>
      </c>
      <c r="D592" s="19">
        <v>0</v>
      </c>
      <c r="E592" s="19">
        <v>0</v>
      </c>
      <c r="F592" s="20">
        <v>0</v>
      </c>
    </row>
    <row r="593" spans="1:6" ht="15" customHeight="1" x14ac:dyDescent="0.2">
      <c r="A593" s="5" t="s">
        <v>500</v>
      </c>
      <c r="B593" s="18">
        <v>1</v>
      </c>
      <c r="C593" s="19">
        <v>0.03</v>
      </c>
      <c r="D593" s="19">
        <v>0</v>
      </c>
      <c r="E593" s="19">
        <v>0</v>
      </c>
      <c r="F593" s="20">
        <v>25</v>
      </c>
    </row>
    <row r="594" spans="1:6" ht="15" customHeight="1" x14ac:dyDescent="0.2">
      <c r="A594" s="5" t="s">
        <v>501</v>
      </c>
      <c r="B594" s="18">
        <v>2</v>
      </c>
      <c r="C594" s="19">
        <v>1.920307E-3</v>
      </c>
      <c r="D594" s="19">
        <v>0</v>
      </c>
      <c r="E594" s="19">
        <v>0</v>
      </c>
      <c r="F594" s="20">
        <v>12</v>
      </c>
    </row>
    <row r="595" spans="1:6" ht="15" customHeight="1" x14ac:dyDescent="0.2">
      <c r="A595" s="5" t="s">
        <v>193</v>
      </c>
      <c r="B595" s="18">
        <v>4</v>
      </c>
      <c r="C595" s="19">
        <v>9.1214600000000014E-3</v>
      </c>
      <c r="D595" s="19">
        <v>4.8007679999999996E-4</v>
      </c>
      <c r="E595" s="19">
        <v>0</v>
      </c>
      <c r="F595" s="20">
        <v>133</v>
      </c>
    </row>
    <row r="596" spans="1:6" ht="15" customHeight="1" x14ac:dyDescent="0.2">
      <c r="A596" s="5" t="s">
        <v>502</v>
      </c>
      <c r="B596" s="18">
        <v>5</v>
      </c>
      <c r="C596" s="19">
        <v>2.7201151999999996E-2</v>
      </c>
      <c r="D596" s="19">
        <v>0</v>
      </c>
      <c r="E596" s="19">
        <v>0</v>
      </c>
      <c r="F596" s="20">
        <v>45.5</v>
      </c>
    </row>
    <row r="597" spans="1:6" ht="15" customHeight="1" x14ac:dyDescent="0.2">
      <c r="A597" s="5" t="s">
        <v>503</v>
      </c>
      <c r="B597" s="18">
        <v>13</v>
      </c>
      <c r="C597" s="19">
        <v>1.9203074000000001E-2</v>
      </c>
      <c r="D597" s="19">
        <v>0</v>
      </c>
      <c r="E597" s="19">
        <v>0</v>
      </c>
      <c r="F597" s="20">
        <v>114.92625</v>
      </c>
    </row>
    <row r="598" spans="1:6" ht="15" customHeight="1" x14ac:dyDescent="0.2">
      <c r="A598" s="5" t="s">
        <v>478</v>
      </c>
      <c r="B598" s="18">
        <v>1</v>
      </c>
      <c r="C598" s="19">
        <v>4.8007699999999998E-4</v>
      </c>
      <c r="D598" s="19">
        <v>0</v>
      </c>
      <c r="E598" s="19">
        <v>0</v>
      </c>
      <c r="F598" s="20">
        <v>0</v>
      </c>
    </row>
    <row r="599" spans="1:6" ht="15" customHeight="1" x14ac:dyDescent="0.2">
      <c r="A599" s="5" t="s">
        <v>504</v>
      </c>
      <c r="B599" s="18">
        <v>5</v>
      </c>
      <c r="C599" s="19">
        <v>1.4939222270000001</v>
      </c>
      <c r="D599" s="19">
        <v>1.0148804605000001</v>
      </c>
      <c r="E599" s="19">
        <v>0</v>
      </c>
      <c r="F599" s="20">
        <v>1266</v>
      </c>
    </row>
    <row r="600" spans="1:6" ht="15" customHeight="1" x14ac:dyDescent="0.2">
      <c r="A600" s="5" t="s">
        <v>505</v>
      </c>
      <c r="B600" s="18">
        <v>4</v>
      </c>
      <c r="C600" s="19">
        <v>9.1214590000000002E-3</v>
      </c>
      <c r="D600" s="19">
        <v>0</v>
      </c>
      <c r="E600" s="19">
        <v>0</v>
      </c>
      <c r="F600" s="20">
        <v>34.512500000000003</v>
      </c>
    </row>
    <row r="601" spans="1:6" ht="15" customHeight="1" x14ac:dyDescent="0.2">
      <c r="A601" s="5" t="s">
        <v>506</v>
      </c>
      <c r="B601" s="18">
        <v>3</v>
      </c>
      <c r="C601" s="19">
        <v>4.8007670000000001E-3</v>
      </c>
      <c r="D601" s="19">
        <v>0</v>
      </c>
      <c r="E601" s="19">
        <v>0</v>
      </c>
      <c r="F601" s="20">
        <v>33</v>
      </c>
    </row>
    <row r="602" spans="1:6" ht="15" customHeight="1" x14ac:dyDescent="0.2">
      <c r="A602" s="5" t="s">
        <v>507</v>
      </c>
      <c r="B602" s="18">
        <v>3</v>
      </c>
      <c r="C602" s="19">
        <v>0.152400384</v>
      </c>
      <c r="D602" s="19">
        <v>5.000000000000001E-2</v>
      </c>
      <c r="E602" s="19">
        <v>0.15000000000000002</v>
      </c>
      <c r="F602" s="20">
        <v>1032.5</v>
      </c>
    </row>
    <row r="603" spans="1:6" ht="15" customHeight="1" x14ac:dyDescent="0.2">
      <c r="A603" s="5" t="s">
        <v>508</v>
      </c>
      <c r="B603" s="14">
        <v>32</v>
      </c>
      <c r="C603" s="15">
        <v>6.1104896770000021</v>
      </c>
      <c r="D603" s="15">
        <v>1.0081613199999997E-2</v>
      </c>
      <c r="E603" s="15">
        <v>0</v>
      </c>
      <c r="F603" s="17">
        <v>26623.25</v>
      </c>
    </row>
    <row r="604" spans="1:6" ht="15" customHeight="1" x14ac:dyDescent="0.2">
      <c r="A604" s="5" t="s">
        <v>642</v>
      </c>
      <c r="B604" s="18">
        <v>3</v>
      </c>
      <c r="C604" s="19">
        <v>4.3206900000000003E-3</v>
      </c>
      <c r="D604" s="19">
        <v>0</v>
      </c>
      <c r="E604" s="19">
        <v>0</v>
      </c>
      <c r="F604" s="20">
        <v>38</v>
      </c>
    </row>
    <row r="605" spans="1:6" ht="15" customHeight="1" x14ac:dyDescent="0.2">
      <c r="A605" s="5" t="s">
        <v>332</v>
      </c>
      <c r="B605" s="18">
        <v>2</v>
      </c>
      <c r="C605" s="19">
        <v>9.6015360000000008E-3</v>
      </c>
      <c r="D605" s="19">
        <v>1.9203072000000001E-3</v>
      </c>
      <c r="E605" s="19">
        <v>0</v>
      </c>
      <c r="F605" s="20">
        <v>10</v>
      </c>
    </row>
    <row r="606" spans="1:6" ht="15" customHeight="1" x14ac:dyDescent="0.2">
      <c r="A606" s="5" t="s">
        <v>509</v>
      </c>
      <c r="B606" s="18">
        <v>1</v>
      </c>
      <c r="C606" s="19">
        <v>4.8007699999999998E-4</v>
      </c>
      <c r="D606" s="19">
        <v>0</v>
      </c>
      <c r="E606" s="19">
        <v>0</v>
      </c>
      <c r="F606" s="20">
        <v>18</v>
      </c>
    </row>
    <row r="607" spans="1:6" ht="15" customHeight="1" x14ac:dyDescent="0.2">
      <c r="A607" s="5" t="s">
        <v>510</v>
      </c>
      <c r="B607" s="18">
        <v>5</v>
      </c>
      <c r="C607" s="19">
        <v>4.3206920000000001E-3</v>
      </c>
      <c r="D607" s="19">
        <v>9.6015399999999985E-4</v>
      </c>
      <c r="E607" s="19">
        <v>0</v>
      </c>
      <c r="F607" s="20">
        <v>45</v>
      </c>
    </row>
    <row r="608" spans="1:6" ht="15" customHeight="1" x14ac:dyDescent="0.2">
      <c r="A608" s="5" t="s">
        <v>511</v>
      </c>
      <c r="B608" s="18">
        <v>9</v>
      </c>
      <c r="C608" s="19">
        <v>5.7762843000000001E-2</v>
      </c>
      <c r="D608" s="19">
        <v>3.3605380000000006E-3</v>
      </c>
      <c r="E608" s="19">
        <v>0</v>
      </c>
      <c r="F608" s="20">
        <v>76.5</v>
      </c>
    </row>
    <row r="609" spans="1:6" ht="15" customHeight="1" x14ac:dyDescent="0.2">
      <c r="A609" s="5" t="s">
        <v>512</v>
      </c>
      <c r="B609" s="18">
        <v>1</v>
      </c>
      <c r="C609" s="19">
        <v>4.8007699999999998E-4</v>
      </c>
      <c r="D609" s="19">
        <v>0</v>
      </c>
      <c r="E609" s="19">
        <v>0</v>
      </c>
      <c r="F609" s="20">
        <v>2.5</v>
      </c>
    </row>
    <row r="610" spans="1:6" ht="15" customHeight="1" x14ac:dyDescent="0.2">
      <c r="A610" s="5" t="s">
        <v>513</v>
      </c>
      <c r="B610" s="18">
        <v>6</v>
      </c>
      <c r="C610" s="19">
        <v>2.1521843000000006E-2</v>
      </c>
      <c r="D610" s="19">
        <v>0</v>
      </c>
      <c r="E610" s="19">
        <v>0</v>
      </c>
      <c r="F610" s="20">
        <v>166</v>
      </c>
    </row>
    <row r="611" spans="1:6" ht="15" customHeight="1" x14ac:dyDescent="0.2">
      <c r="A611" s="5" t="s">
        <v>514</v>
      </c>
      <c r="B611" s="18">
        <v>2</v>
      </c>
      <c r="C611" s="19">
        <v>5.7609210000000004E-3</v>
      </c>
      <c r="D611" s="19">
        <v>0</v>
      </c>
      <c r="E611" s="19">
        <v>0</v>
      </c>
      <c r="F611" s="20">
        <v>13.5</v>
      </c>
    </row>
    <row r="612" spans="1:6" ht="15" customHeight="1" x14ac:dyDescent="0.2">
      <c r="A612" s="5" t="s">
        <v>515</v>
      </c>
      <c r="B612" s="18">
        <v>1</v>
      </c>
      <c r="C612" s="19">
        <v>4.8007680000000004E-3</v>
      </c>
      <c r="D612" s="19">
        <v>2.4003840000000002E-3</v>
      </c>
      <c r="E612" s="19">
        <v>0</v>
      </c>
      <c r="F612" s="20">
        <v>3.75</v>
      </c>
    </row>
    <row r="613" spans="1:6" ht="15" customHeight="1" x14ac:dyDescent="0.2">
      <c r="A613" s="5" t="s">
        <v>516</v>
      </c>
      <c r="B613" s="18">
        <v>2</v>
      </c>
      <c r="C613" s="19">
        <v>6.00144023</v>
      </c>
      <c r="D613" s="19">
        <v>1.44023E-3</v>
      </c>
      <c r="E613" s="19">
        <v>0</v>
      </c>
      <c r="F613" s="20">
        <v>26250</v>
      </c>
    </row>
    <row r="614" spans="1:6" ht="15" customHeight="1" x14ac:dyDescent="0.2">
      <c r="A614" s="5" t="s">
        <v>517</v>
      </c>
      <c r="B614" s="14">
        <v>13</v>
      </c>
      <c r="C614" s="15">
        <v>2.6884299999999993E-2</v>
      </c>
      <c r="D614" s="15">
        <v>1.4402300000000005E-3</v>
      </c>
      <c r="E614" s="15">
        <v>0</v>
      </c>
      <c r="F614" s="17">
        <v>286</v>
      </c>
    </row>
    <row r="615" spans="1:6" ht="15" customHeight="1" x14ac:dyDescent="0.2">
      <c r="A615" s="5" t="s">
        <v>643</v>
      </c>
      <c r="B615" s="18">
        <v>7</v>
      </c>
      <c r="C615" s="19">
        <v>1.1041765999999998E-2</v>
      </c>
      <c r="D615" s="19">
        <v>0</v>
      </c>
      <c r="E615" s="19">
        <v>0</v>
      </c>
      <c r="F615" s="20">
        <v>156</v>
      </c>
    </row>
    <row r="616" spans="1:6" ht="15" customHeight="1" x14ac:dyDescent="0.2">
      <c r="A616" s="5" t="s">
        <v>518</v>
      </c>
      <c r="B616" s="18">
        <v>4</v>
      </c>
      <c r="C616" s="19">
        <v>9.6015360000000008E-3</v>
      </c>
      <c r="D616" s="19">
        <v>1.44023E-3</v>
      </c>
      <c r="E616" s="19">
        <v>0</v>
      </c>
      <c r="F616" s="20">
        <v>100</v>
      </c>
    </row>
    <row r="617" spans="1:6" ht="15" customHeight="1" x14ac:dyDescent="0.2">
      <c r="A617" s="5" t="s">
        <v>519</v>
      </c>
      <c r="B617" s="18">
        <v>1</v>
      </c>
      <c r="C617" s="19">
        <v>1.44023E-3</v>
      </c>
      <c r="D617" s="19">
        <v>0</v>
      </c>
      <c r="E617" s="19">
        <v>0</v>
      </c>
      <c r="F617" s="20">
        <v>20</v>
      </c>
    </row>
    <row r="618" spans="1:6" ht="15" customHeight="1" x14ac:dyDescent="0.2">
      <c r="A618" s="5" t="s">
        <v>520</v>
      </c>
      <c r="B618" s="18">
        <v>1</v>
      </c>
      <c r="C618" s="19">
        <v>4.8007680000000004E-3</v>
      </c>
      <c r="D618" s="19">
        <v>0</v>
      </c>
      <c r="E618" s="19">
        <v>0</v>
      </c>
      <c r="F618" s="20">
        <v>10</v>
      </c>
    </row>
    <row r="619" spans="1:6" ht="21" customHeight="1" x14ac:dyDescent="0.2">
      <c r="A619" s="5" t="s">
        <v>12</v>
      </c>
      <c r="B619" s="14">
        <f>SUM(B620)</f>
        <v>137</v>
      </c>
      <c r="C619" s="15">
        <f t="shared" ref="C619:F619" si="11">SUM(C620)</f>
        <v>6.1429332610000031</v>
      </c>
      <c r="D619" s="15">
        <f t="shared" si="11"/>
        <v>0.64430116764761924</v>
      </c>
      <c r="E619" s="15">
        <f t="shared" si="11"/>
        <v>0</v>
      </c>
      <c r="F619" s="17">
        <f t="shared" si="11"/>
        <v>4899.7500000000009</v>
      </c>
    </row>
    <row r="620" spans="1:6" ht="15" customHeight="1" x14ac:dyDescent="0.2">
      <c r="A620" s="5" t="s">
        <v>521</v>
      </c>
      <c r="B620" s="14">
        <v>137</v>
      </c>
      <c r="C620" s="15">
        <v>6.1429332610000031</v>
      </c>
      <c r="D620" s="15">
        <v>0.64430116764761924</v>
      </c>
      <c r="E620" s="15">
        <v>0</v>
      </c>
      <c r="F620" s="17">
        <v>4899.7500000000009</v>
      </c>
    </row>
    <row r="621" spans="1:6" ht="15" customHeight="1" x14ac:dyDescent="0.2">
      <c r="A621" s="5" t="s">
        <v>644</v>
      </c>
      <c r="B621" s="18">
        <v>61</v>
      </c>
      <c r="C621" s="19">
        <v>3.9957801220000015</v>
      </c>
      <c r="D621" s="19">
        <v>0.37180268876666678</v>
      </c>
      <c r="E621" s="19">
        <v>0</v>
      </c>
      <c r="F621" s="20">
        <v>2097.3749999999995</v>
      </c>
    </row>
    <row r="622" spans="1:6" ht="15" customHeight="1" x14ac:dyDescent="0.2">
      <c r="A622" s="5" t="s">
        <v>522</v>
      </c>
      <c r="B622" s="18">
        <v>25</v>
      </c>
      <c r="C622" s="19">
        <v>0.45681228800000007</v>
      </c>
      <c r="D622" s="19">
        <v>2.3188510147619048E-2</v>
      </c>
      <c r="E622" s="19">
        <v>0</v>
      </c>
      <c r="F622" s="20">
        <v>1178.2500000000002</v>
      </c>
    </row>
    <row r="623" spans="1:6" ht="15" customHeight="1" x14ac:dyDescent="0.2">
      <c r="A623" s="5" t="s">
        <v>523</v>
      </c>
      <c r="B623" s="18">
        <v>3</v>
      </c>
      <c r="C623" s="19">
        <v>7.2011520000000006E-3</v>
      </c>
      <c r="D623" s="19">
        <v>0</v>
      </c>
      <c r="E623" s="19">
        <v>0</v>
      </c>
      <c r="F623" s="20">
        <v>171</v>
      </c>
    </row>
    <row r="624" spans="1:6" ht="15" customHeight="1" x14ac:dyDescent="0.2">
      <c r="A624" s="5" t="s">
        <v>524</v>
      </c>
      <c r="B624" s="18">
        <v>48</v>
      </c>
      <c r="C624" s="19">
        <v>1.6831396990000003</v>
      </c>
      <c r="D624" s="19">
        <v>0.24930996873333322</v>
      </c>
      <c r="E624" s="19">
        <v>0</v>
      </c>
      <c r="F624" s="20">
        <v>1453.1249999999998</v>
      </c>
    </row>
    <row r="625" spans="1:6" ht="21" customHeight="1" x14ac:dyDescent="0.2">
      <c r="A625" s="5" t="s">
        <v>15</v>
      </c>
      <c r="B625" s="14">
        <f>SUM(B626+B630)</f>
        <v>11</v>
      </c>
      <c r="C625" s="15">
        <f t="shared" ref="C625:F625" si="12">SUM(C626+C630)</f>
        <v>0.28880460800000002</v>
      </c>
      <c r="D625" s="15">
        <f t="shared" si="12"/>
        <v>1.6800768000000001E-2</v>
      </c>
      <c r="E625" s="15">
        <f t="shared" si="12"/>
        <v>0</v>
      </c>
      <c r="F625" s="17">
        <f t="shared" si="12"/>
        <v>117</v>
      </c>
    </row>
    <row r="626" spans="1:6" ht="15" customHeight="1" x14ac:dyDescent="0.2">
      <c r="A626" s="5" t="s">
        <v>525</v>
      </c>
      <c r="B626" s="14">
        <v>6</v>
      </c>
      <c r="C626" s="15">
        <v>2.0561688999999998E-2</v>
      </c>
      <c r="D626" s="15">
        <v>6.8007679999999996E-3</v>
      </c>
      <c r="E626" s="15">
        <v>0</v>
      </c>
      <c r="F626" s="17">
        <v>55</v>
      </c>
    </row>
    <row r="627" spans="1:6" ht="15" customHeight="1" x14ac:dyDescent="0.2">
      <c r="A627" s="5" t="s">
        <v>645</v>
      </c>
      <c r="B627" s="18">
        <v>1</v>
      </c>
      <c r="C627" s="19">
        <v>0.01</v>
      </c>
      <c r="D627" s="19">
        <v>2E-3</v>
      </c>
      <c r="E627" s="19">
        <v>0</v>
      </c>
      <c r="F627" s="20">
        <v>25</v>
      </c>
    </row>
    <row r="628" spans="1:6" ht="15" customHeight="1" x14ac:dyDescent="0.2">
      <c r="A628" s="5" t="s">
        <v>526</v>
      </c>
      <c r="B628" s="18">
        <v>3</v>
      </c>
      <c r="C628" s="19">
        <v>4.3206909999999998E-3</v>
      </c>
      <c r="D628" s="19">
        <v>9.6015399999999996E-4</v>
      </c>
      <c r="E628" s="19">
        <v>0</v>
      </c>
      <c r="F628" s="20">
        <v>10</v>
      </c>
    </row>
    <row r="629" spans="1:6" ht="15" customHeight="1" x14ac:dyDescent="0.2">
      <c r="A629" s="5" t="s">
        <v>527</v>
      </c>
      <c r="B629" s="18">
        <v>2</v>
      </c>
      <c r="C629" s="19">
        <v>6.2409980000000002E-3</v>
      </c>
      <c r="D629" s="19">
        <v>3.840614E-3</v>
      </c>
      <c r="E629" s="19">
        <v>0</v>
      </c>
      <c r="F629" s="20">
        <v>20</v>
      </c>
    </row>
    <row r="630" spans="1:6" ht="15" customHeight="1" x14ac:dyDescent="0.2">
      <c r="A630" s="5" t="s">
        <v>528</v>
      </c>
      <c r="B630" s="14">
        <v>5</v>
      </c>
      <c r="C630" s="15">
        <v>0.26824291900000002</v>
      </c>
      <c r="D630" s="15">
        <v>0.01</v>
      </c>
      <c r="E630" s="15">
        <v>0</v>
      </c>
      <c r="F630" s="17">
        <v>62</v>
      </c>
    </row>
    <row r="631" spans="1:6" ht="15" customHeight="1" x14ac:dyDescent="0.2">
      <c r="A631" s="5" t="s">
        <v>529</v>
      </c>
      <c r="B631" s="18">
        <v>5</v>
      </c>
      <c r="C631" s="19">
        <v>0.26824291900000002</v>
      </c>
      <c r="D631" s="19">
        <v>0.01</v>
      </c>
      <c r="E631" s="19">
        <v>0</v>
      </c>
      <c r="F631" s="20">
        <v>62</v>
      </c>
    </row>
    <row r="632" spans="1:6" ht="21" customHeight="1" x14ac:dyDescent="0.2">
      <c r="A632" s="5" t="s">
        <v>16</v>
      </c>
      <c r="B632" s="14">
        <f>SUM(B633+B642+B651+B667+B673+B685+B689+B693+B695)</f>
        <v>1409</v>
      </c>
      <c r="C632" s="15">
        <f t="shared" ref="C632:F632" si="13">SUM(C633+C642+C651+C667+C673+C685+C689+C693+C695)</f>
        <v>7.7187612919999999</v>
      </c>
      <c r="D632" s="15">
        <f t="shared" si="13"/>
        <v>0.73380956260995678</v>
      </c>
      <c r="E632" s="15">
        <f t="shared" si="13"/>
        <v>0</v>
      </c>
      <c r="F632" s="17">
        <f t="shared" si="13"/>
        <v>36560.091250000027</v>
      </c>
    </row>
    <row r="633" spans="1:6" ht="15" customHeight="1" x14ac:dyDescent="0.2">
      <c r="A633" s="5" t="s">
        <v>530</v>
      </c>
      <c r="B633" s="14">
        <v>146</v>
      </c>
      <c r="C633" s="15">
        <v>0.5963802060000003</v>
      </c>
      <c r="D633" s="15">
        <v>2.3523763150000002E-2</v>
      </c>
      <c r="E633" s="15">
        <v>0</v>
      </c>
      <c r="F633" s="17">
        <v>3339.25</v>
      </c>
    </row>
    <row r="634" spans="1:6" ht="15" customHeight="1" x14ac:dyDescent="0.2">
      <c r="A634" s="5" t="s">
        <v>646</v>
      </c>
      <c r="B634" s="18">
        <v>51</v>
      </c>
      <c r="C634" s="19">
        <v>0.13866057700000009</v>
      </c>
      <c r="D634" s="19">
        <v>1.1521843333333337E-2</v>
      </c>
      <c r="E634" s="19">
        <v>0</v>
      </c>
      <c r="F634" s="20">
        <v>1517.6249999999995</v>
      </c>
    </row>
    <row r="635" spans="1:6" ht="15" customHeight="1" x14ac:dyDescent="0.2">
      <c r="A635" s="5" t="s">
        <v>531</v>
      </c>
      <c r="B635" s="18">
        <v>18</v>
      </c>
      <c r="C635" s="19">
        <v>0.231766682</v>
      </c>
      <c r="D635" s="19">
        <v>0</v>
      </c>
      <c r="E635" s="19">
        <v>0</v>
      </c>
      <c r="F635" s="20">
        <v>437.25</v>
      </c>
    </row>
    <row r="636" spans="1:6" ht="15" customHeight="1" x14ac:dyDescent="0.2">
      <c r="A636" s="5" t="s">
        <v>532</v>
      </c>
      <c r="B636" s="18">
        <v>5</v>
      </c>
      <c r="C636" s="19">
        <v>1.056169E-2</v>
      </c>
      <c r="D636" s="19">
        <v>0</v>
      </c>
      <c r="E636" s="19">
        <v>0</v>
      </c>
      <c r="F636" s="20">
        <v>110</v>
      </c>
    </row>
    <row r="637" spans="1:6" ht="15" customHeight="1" x14ac:dyDescent="0.2">
      <c r="A637" s="5" t="s">
        <v>533</v>
      </c>
      <c r="B637" s="18">
        <v>50</v>
      </c>
      <c r="C637" s="19">
        <v>0.15442150400000001</v>
      </c>
      <c r="D637" s="19">
        <v>1.2001919816666668E-2</v>
      </c>
      <c r="E637" s="19">
        <v>0</v>
      </c>
      <c r="F637" s="20">
        <v>924.625</v>
      </c>
    </row>
    <row r="638" spans="1:6" ht="15" customHeight="1" x14ac:dyDescent="0.2">
      <c r="A638" s="5" t="s">
        <v>534</v>
      </c>
      <c r="B638" s="18">
        <v>1</v>
      </c>
      <c r="C638" s="19">
        <v>3.840614E-3</v>
      </c>
      <c r="D638" s="19">
        <v>0</v>
      </c>
      <c r="E638" s="19">
        <v>0</v>
      </c>
      <c r="F638" s="20">
        <v>15</v>
      </c>
    </row>
    <row r="639" spans="1:6" ht="15" customHeight="1" x14ac:dyDescent="0.2">
      <c r="A639" s="5" t="s">
        <v>535</v>
      </c>
      <c r="B639" s="18">
        <v>11</v>
      </c>
      <c r="C639" s="19">
        <v>2.8804607000000003E-2</v>
      </c>
      <c r="D639" s="19">
        <v>0</v>
      </c>
      <c r="E639" s="19">
        <v>0</v>
      </c>
      <c r="F639" s="20">
        <v>264.125</v>
      </c>
    </row>
    <row r="640" spans="1:6" ht="15" customHeight="1" x14ac:dyDescent="0.2">
      <c r="A640" s="5" t="s">
        <v>536</v>
      </c>
      <c r="B640" s="18">
        <v>5</v>
      </c>
      <c r="C640" s="19">
        <v>8.6413830000000007E-3</v>
      </c>
      <c r="D640" s="19">
        <v>0</v>
      </c>
      <c r="E640" s="19">
        <v>0</v>
      </c>
      <c r="F640" s="20">
        <v>37.375</v>
      </c>
    </row>
    <row r="641" spans="1:6" ht="15" customHeight="1" x14ac:dyDescent="0.2">
      <c r="A641" s="5" t="s">
        <v>537</v>
      </c>
      <c r="B641" s="18">
        <v>5</v>
      </c>
      <c r="C641" s="19">
        <v>1.9683149E-2</v>
      </c>
      <c r="D641" s="19">
        <v>0</v>
      </c>
      <c r="E641" s="19">
        <v>0</v>
      </c>
      <c r="F641" s="20">
        <v>33.25</v>
      </c>
    </row>
    <row r="642" spans="1:6" ht="15" customHeight="1" x14ac:dyDescent="0.2">
      <c r="A642" s="5" t="s">
        <v>538</v>
      </c>
      <c r="B642" s="14">
        <v>98</v>
      </c>
      <c r="C642" s="15">
        <v>0.53051847900000026</v>
      </c>
      <c r="D642" s="15">
        <v>3.0003839594444439E-2</v>
      </c>
      <c r="E642" s="15">
        <v>0</v>
      </c>
      <c r="F642" s="17">
        <v>1557.25</v>
      </c>
    </row>
    <row r="643" spans="1:6" ht="15" customHeight="1" x14ac:dyDescent="0.2">
      <c r="A643" s="5" t="s">
        <v>647</v>
      </c>
      <c r="B643" s="18">
        <v>13</v>
      </c>
      <c r="C643" s="19">
        <v>3.9284685E-2</v>
      </c>
      <c r="D643" s="19">
        <v>4.480076999999999E-3</v>
      </c>
      <c r="E643" s="19">
        <v>0</v>
      </c>
      <c r="F643" s="20">
        <v>144</v>
      </c>
    </row>
    <row r="644" spans="1:6" ht="15" customHeight="1" x14ac:dyDescent="0.2">
      <c r="A644" s="5" t="s">
        <v>539</v>
      </c>
      <c r="B644" s="18">
        <v>14</v>
      </c>
      <c r="C644" s="19">
        <v>4.0244838000000005E-2</v>
      </c>
      <c r="D644" s="19">
        <v>0</v>
      </c>
      <c r="E644" s="19">
        <v>0</v>
      </c>
      <c r="F644" s="20">
        <v>299.12499999999994</v>
      </c>
    </row>
    <row r="645" spans="1:6" ht="15" customHeight="1" x14ac:dyDescent="0.2">
      <c r="A645" s="5" t="s">
        <v>540</v>
      </c>
      <c r="B645" s="18">
        <v>12</v>
      </c>
      <c r="C645" s="19">
        <v>2.2083534000000002E-2</v>
      </c>
      <c r="D645" s="19">
        <v>4.8007677777777769E-4</v>
      </c>
      <c r="E645" s="19">
        <v>0</v>
      </c>
      <c r="F645" s="20">
        <v>71.25</v>
      </c>
    </row>
    <row r="646" spans="1:6" ht="15" customHeight="1" x14ac:dyDescent="0.2">
      <c r="A646" s="5" t="s">
        <v>541</v>
      </c>
      <c r="B646" s="18">
        <v>16</v>
      </c>
      <c r="C646" s="19">
        <v>4.1286603999999991E-2</v>
      </c>
      <c r="D646" s="19">
        <v>6.2409984000000003E-3</v>
      </c>
      <c r="E646" s="19">
        <v>0</v>
      </c>
      <c r="F646" s="20">
        <v>186.75000000000003</v>
      </c>
    </row>
    <row r="647" spans="1:6" ht="15" customHeight="1" x14ac:dyDescent="0.2">
      <c r="A647" s="5" t="s">
        <v>542</v>
      </c>
      <c r="B647" s="18">
        <v>14</v>
      </c>
      <c r="C647" s="19">
        <v>3.7445990000000005E-2</v>
      </c>
      <c r="D647" s="19">
        <v>4.8007666666666671E-4</v>
      </c>
      <c r="E647" s="19">
        <v>0</v>
      </c>
      <c r="F647" s="20">
        <v>91.374999999999986</v>
      </c>
    </row>
    <row r="648" spans="1:6" ht="15" customHeight="1" x14ac:dyDescent="0.2">
      <c r="A648" s="5" t="s">
        <v>543</v>
      </c>
      <c r="B648" s="18">
        <v>5</v>
      </c>
      <c r="C648" s="19">
        <v>3.1041766999999998E-2</v>
      </c>
      <c r="D648" s="19">
        <v>0</v>
      </c>
      <c r="E648" s="19">
        <v>0</v>
      </c>
      <c r="F648" s="20">
        <v>151.75</v>
      </c>
    </row>
    <row r="649" spans="1:6" ht="15" customHeight="1" x14ac:dyDescent="0.2">
      <c r="A649" s="5" t="s">
        <v>544</v>
      </c>
      <c r="B649" s="18">
        <v>6</v>
      </c>
      <c r="C649" s="19">
        <v>2.0163227000000002E-2</v>
      </c>
      <c r="D649" s="19">
        <v>0</v>
      </c>
      <c r="E649" s="19">
        <v>0</v>
      </c>
      <c r="F649" s="20">
        <v>26.000000000000004</v>
      </c>
    </row>
    <row r="650" spans="1:6" ht="15" customHeight="1" x14ac:dyDescent="0.2">
      <c r="A650" s="5" t="s">
        <v>545</v>
      </c>
      <c r="B650" s="18">
        <v>18</v>
      </c>
      <c r="C650" s="19">
        <v>0.29896783399999999</v>
      </c>
      <c r="D650" s="19">
        <v>1.8322610750000003E-2</v>
      </c>
      <c r="E650" s="19">
        <v>0</v>
      </c>
      <c r="F650" s="20">
        <v>587</v>
      </c>
    </row>
    <row r="651" spans="1:6" ht="15" customHeight="1" x14ac:dyDescent="0.2">
      <c r="A651" s="5" t="s">
        <v>546</v>
      </c>
      <c r="B651" s="14">
        <v>359</v>
      </c>
      <c r="C651" s="15">
        <v>1.2786221520000003</v>
      </c>
      <c r="D651" s="15">
        <v>0.10957320878318898</v>
      </c>
      <c r="E651" s="15">
        <v>0</v>
      </c>
      <c r="F651" s="17">
        <v>7428.8275000000021</v>
      </c>
    </row>
    <row r="652" spans="1:6" ht="15" customHeight="1" x14ac:dyDescent="0.2">
      <c r="A652" s="5" t="s">
        <v>648</v>
      </c>
      <c r="B652" s="18">
        <v>76</v>
      </c>
      <c r="C652" s="19">
        <v>0.19946710799999998</v>
      </c>
      <c r="D652" s="19">
        <v>1.9203070944444445E-2</v>
      </c>
      <c r="E652" s="19">
        <v>0</v>
      </c>
      <c r="F652" s="20">
        <v>970.875</v>
      </c>
    </row>
    <row r="653" spans="1:6" ht="15" customHeight="1" x14ac:dyDescent="0.2">
      <c r="A653" s="5" t="s">
        <v>547</v>
      </c>
      <c r="B653" s="18">
        <v>11</v>
      </c>
      <c r="C653" s="19">
        <v>3.5045606999999999E-2</v>
      </c>
      <c r="D653" s="19">
        <v>4.8007679999999991E-4</v>
      </c>
      <c r="E653" s="19">
        <v>0</v>
      </c>
      <c r="F653" s="20">
        <v>219</v>
      </c>
    </row>
    <row r="654" spans="1:6" ht="15" customHeight="1" x14ac:dyDescent="0.2">
      <c r="A654" s="5" t="s">
        <v>548</v>
      </c>
      <c r="B654" s="18">
        <v>2</v>
      </c>
      <c r="C654" s="19">
        <v>7.6812290000000004E-3</v>
      </c>
      <c r="D654" s="19">
        <v>1.9203072000000001E-3</v>
      </c>
      <c r="E654" s="19">
        <v>0</v>
      </c>
      <c r="F654" s="20">
        <v>44</v>
      </c>
    </row>
    <row r="655" spans="1:6" ht="15" customHeight="1" x14ac:dyDescent="0.2">
      <c r="A655" s="5" t="s">
        <v>549</v>
      </c>
      <c r="B655" s="18">
        <v>50</v>
      </c>
      <c r="C655" s="19">
        <v>0.14169467000000002</v>
      </c>
      <c r="D655" s="19">
        <v>4.8007681500000015E-3</v>
      </c>
      <c r="E655" s="19">
        <v>0</v>
      </c>
      <c r="F655" s="20">
        <v>605.625</v>
      </c>
    </row>
    <row r="656" spans="1:6" ht="15" customHeight="1" x14ac:dyDescent="0.2">
      <c r="A656" s="5" t="s">
        <v>550</v>
      </c>
      <c r="B656" s="18">
        <v>1</v>
      </c>
      <c r="C656" s="19">
        <v>2.4003840000000002E-3</v>
      </c>
      <c r="D656" s="19">
        <v>0</v>
      </c>
      <c r="E656" s="19">
        <v>0</v>
      </c>
      <c r="F656" s="20">
        <v>0.5</v>
      </c>
    </row>
    <row r="657" spans="1:6" ht="15" customHeight="1" x14ac:dyDescent="0.2">
      <c r="A657" s="5" t="s">
        <v>551</v>
      </c>
      <c r="B657" s="18">
        <v>13</v>
      </c>
      <c r="C657" s="19">
        <v>3.5045606000000007E-2</v>
      </c>
      <c r="D657" s="19">
        <v>3.3605378333333331E-3</v>
      </c>
      <c r="E657" s="19">
        <v>0</v>
      </c>
      <c r="F657" s="20">
        <v>213.625</v>
      </c>
    </row>
    <row r="658" spans="1:6" ht="15" customHeight="1" x14ac:dyDescent="0.2">
      <c r="A658" s="5" t="s">
        <v>552</v>
      </c>
      <c r="B658" s="18">
        <v>1</v>
      </c>
      <c r="C658" s="19">
        <v>2.880461E-3</v>
      </c>
      <c r="D658" s="19">
        <v>0</v>
      </c>
      <c r="E658" s="19">
        <v>0</v>
      </c>
      <c r="F658" s="20">
        <v>15</v>
      </c>
    </row>
    <row r="659" spans="1:6" ht="15" customHeight="1" x14ac:dyDescent="0.2">
      <c r="A659" s="5" t="s">
        <v>315</v>
      </c>
      <c r="B659" s="18">
        <v>2</v>
      </c>
      <c r="C659" s="19">
        <v>2.4003840000000002E-3</v>
      </c>
      <c r="D659" s="19">
        <v>0</v>
      </c>
      <c r="E659" s="19">
        <v>0</v>
      </c>
      <c r="F659" s="20">
        <v>6</v>
      </c>
    </row>
    <row r="660" spans="1:6" ht="15" customHeight="1" x14ac:dyDescent="0.2">
      <c r="A660" s="5" t="s">
        <v>553</v>
      </c>
      <c r="B660" s="18">
        <v>14</v>
      </c>
      <c r="C660" s="19">
        <v>5.608737300000001E-2</v>
      </c>
      <c r="D660" s="19">
        <v>3.8406144000000001E-3</v>
      </c>
      <c r="E660" s="19">
        <v>0</v>
      </c>
      <c r="F660" s="20">
        <v>372.37500000000006</v>
      </c>
    </row>
    <row r="661" spans="1:6" ht="15" customHeight="1" x14ac:dyDescent="0.2">
      <c r="A661" s="5" t="s">
        <v>554</v>
      </c>
      <c r="B661" s="18">
        <v>116</v>
      </c>
      <c r="C661" s="19">
        <v>0.59685068500000005</v>
      </c>
      <c r="D661" s="19">
        <v>4.4645222474458866E-2</v>
      </c>
      <c r="E661" s="19">
        <v>0</v>
      </c>
      <c r="F661" s="20">
        <v>2311.6250000000005</v>
      </c>
    </row>
    <row r="662" spans="1:6" ht="15" customHeight="1" x14ac:dyDescent="0.2">
      <c r="A662" s="5" t="s">
        <v>555</v>
      </c>
      <c r="B662" s="18">
        <v>8</v>
      </c>
      <c r="C662" s="19">
        <v>1.2481997E-2</v>
      </c>
      <c r="D662" s="19">
        <v>0</v>
      </c>
      <c r="E662" s="19">
        <v>0</v>
      </c>
      <c r="F662" s="20">
        <v>106.99999999999999</v>
      </c>
    </row>
    <row r="663" spans="1:6" ht="15" customHeight="1" x14ac:dyDescent="0.2">
      <c r="A663" s="5" t="s">
        <v>556</v>
      </c>
      <c r="B663" s="18">
        <v>29</v>
      </c>
      <c r="C663" s="19">
        <v>7.3451749000000011E-2</v>
      </c>
      <c r="D663" s="19">
        <v>5.2808447642857135E-3</v>
      </c>
      <c r="E663" s="19">
        <v>0</v>
      </c>
      <c r="F663" s="20">
        <v>1542.8274999999999</v>
      </c>
    </row>
    <row r="664" spans="1:6" ht="15" customHeight="1" x14ac:dyDescent="0.2">
      <c r="A664" s="5" t="s">
        <v>557</v>
      </c>
      <c r="B664" s="18">
        <v>15</v>
      </c>
      <c r="C664" s="19">
        <v>5.4085454000000012E-2</v>
      </c>
      <c r="D664" s="19">
        <v>2.0280844999999995E-2</v>
      </c>
      <c r="E664" s="19">
        <v>0</v>
      </c>
      <c r="F664" s="20">
        <v>789.75</v>
      </c>
    </row>
    <row r="665" spans="1:6" ht="15" customHeight="1" x14ac:dyDescent="0.2">
      <c r="A665" s="5" t="s">
        <v>558</v>
      </c>
      <c r="B665" s="18">
        <v>3</v>
      </c>
      <c r="C665" s="19">
        <v>6.2409979999999993E-3</v>
      </c>
      <c r="D665" s="19">
        <v>0</v>
      </c>
      <c r="E665" s="19">
        <v>0</v>
      </c>
      <c r="F665" s="20">
        <v>36</v>
      </c>
    </row>
    <row r="666" spans="1:6" ht="15" customHeight="1" x14ac:dyDescent="0.2">
      <c r="A666" s="5" t="s">
        <v>559</v>
      </c>
      <c r="B666" s="18">
        <v>18</v>
      </c>
      <c r="C666" s="19">
        <v>5.2808447000000008E-2</v>
      </c>
      <c r="D666" s="19">
        <v>5.760921216666666E-3</v>
      </c>
      <c r="E666" s="19">
        <v>0</v>
      </c>
      <c r="F666" s="20">
        <v>194.625</v>
      </c>
    </row>
    <row r="667" spans="1:6" ht="15" customHeight="1" x14ac:dyDescent="0.2">
      <c r="A667" s="5" t="s">
        <v>560</v>
      </c>
      <c r="B667" s="14">
        <v>83</v>
      </c>
      <c r="C667" s="15">
        <v>0.28795486899999995</v>
      </c>
      <c r="D667" s="15">
        <v>1.8242917433333328E-2</v>
      </c>
      <c r="E667" s="15">
        <v>0</v>
      </c>
      <c r="F667" s="17">
        <v>2081.3750000000005</v>
      </c>
    </row>
    <row r="668" spans="1:6" ht="15" customHeight="1" x14ac:dyDescent="0.2">
      <c r="A668" s="5" t="s">
        <v>649</v>
      </c>
      <c r="B668" s="18">
        <v>29</v>
      </c>
      <c r="C668" s="19">
        <v>7.5290443999999998E-2</v>
      </c>
      <c r="D668" s="19">
        <v>5.7609209333333335E-3</v>
      </c>
      <c r="E668" s="19">
        <v>0</v>
      </c>
      <c r="F668" s="20">
        <v>456.25000000000006</v>
      </c>
    </row>
    <row r="669" spans="1:6" ht="15" customHeight="1" x14ac:dyDescent="0.2">
      <c r="A669" s="5" t="s">
        <v>561</v>
      </c>
      <c r="B669" s="18">
        <v>12</v>
      </c>
      <c r="C669" s="19">
        <v>2.2083533999999998E-2</v>
      </c>
      <c r="D669" s="19">
        <v>0</v>
      </c>
      <c r="E669" s="19">
        <v>0</v>
      </c>
      <c r="F669" s="20">
        <v>641.5</v>
      </c>
    </row>
    <row r="670" spans="1:6" ht="15" customHeight="1" x14ac:dyDescent="0.2">
      <c r="A670" s="5" t="s">
        <v>562</v>
      </c>
      <c r="B670" s="18">
        <v>20</v>
      </c>
      <c r="C670" s="19">
        <v>7.4411904000000001E-2</v>
      </c>
      <c r="D670" s="19">
        <v>8.1613056E-3</v>
      </c>
      <c r="E670" s="19">
        <v>0</v>
      </c>
      <c r="F670" s="20">
        <v>572.125</v>
      </c>
    </row>
    <row r="671" spans="1:6" ht="15" customHeight="1" x14ac:dyDescent="0.2">
      <c r="A671" s="5" t="s">
        <v>563</v>
      </c>
      <c r="B671" s="18">
        <v>13</v>
      </c>
      <c r="C671" s="19">
        <v>9.6965913999999986E-2</v>
      </c>
      <c r="D671" s="19">
        <v>2.8804604999999998E-3</v>
      </c>
      <c r="E671" s="19">
        <v>0</v>
      </c>
      <c r="F671" s="20">
        <v>310</v>
      </c>
    </row>
    <row r="672" spans="1:6" ht="15" customHeight="1" x14ac:dyDescent="0.2">
      <c r="A672" s="5" t="s">
        <v>564</v>
      </c>
      <c r="B672" s="18">
        <v>9</v>
      </c>
      <c r="C672" s="19">
        <v>1.9203072999999998E-2</v>
      </c>
      <c r="D672" s="19">
        <v>1.4402304000000002E-3</v>
      </c>
      <c r="E672" s="19">
        <v>0</v>
      </c>
      <c r="F672" s="20">
        <v>101.5</v>
      </c>
    </row>
    <row r="673" spans="1:6" ht="15" customHeight="1" x14ac:dyDescent="0.2">
      <c r="A673" s="5" t="s">
        <v>565</v>
      </c>
      <c r="B673" s="14">
        <v>669</v>
      </c>
      <c r="C673" s="15">
        <v>3.3767066139999984</v>
      </c>
      <c r="D673" s="15">
        <v>0.33598191657777809</v>
      </c>
      <c r="E673" s="15">
        <v>0</v>
      </c>
      <c r="F673" s="17">
        <v>21541.763750000027</v>
      </c>
    </row>
    <row r="674" spans="1:6" ht="15" customHeight="1" x14ac:dyDescent="0.2">
      <c r="A674" s="5" t="s">
        <v>650</v>
      </c>
      <c r="B674" s="18">
        <v>41</v>
      </c>
      <c r="C674" s="19">
        <v>0.16506480600000001</v>
      </c>
      <c r="D674" s="19">
        <v>2.4963993449999999E-2</v>
      </c>
      <c r="E674" s="19">
        <v>0</v>
      </c>
      <c r="F674" s="20">
        <v>1361.5000000000005</v>
      </c>
    </row>
    <row r="675" spans="1:6" ht="15" customHeight="1" x14ac:dyDescent="0.2">
      <c r="A675" s="5" t="s">
        <v>566</v>
      </c>
      <c r="B675" s="18">
        <v>115</v>
      </c>
      <c r="C675" s="19">
        <v>0.62495918199999978</v>
      </c>
      <c r="D675" s="19">
        <v>9.6310367266666683E-2</v>
      </c>
      <c r="E675" s="19">
        <v>0</v>
      </c>
      <c r="F675" s="20">
        <v>3641.9999999999991</v>
      </c>
    </row>
    <row r="676" spans="1:6" ht="15" customHeight="1" x14ac:dyDescent="0.2">
      <c r="A676" s="5" t="s">
        <v>567</v>
      </c>
      <c r="B676" s="18">
        <v>25</v>
      </c>
      <c r="C676" s="19">
        <v>5.9529525E-2</v>
      </c>
      <c r="D676" s="19">
        <v>1.5362457733333336E-2</v>
      </c>
      <c r="E676" s="19">
        <v>0</v>
      </c>
      <c r="F676" s="20">
        <v>307</v>
      </c>
    </row>
    <row r="677" spans="1:6" ht="15" customHeight="1" x14ac:dyDescent="0.2">
      <c r="A677" s="5" t="s">
        <v>568</v>
      </c>
      <c r="B677" s="18">
        <v>76</v>
      </c>
      <c r="C677" s="19">
        <v>0.26459432900000002</v>
      </c>
      <c r="D677" s="19">
        <v>0.10439909212301587</v>
      </c>
      <c r="E677" s="19">
        <v>0</v>
      </c>
      <c r="F677" s="20">
        <v>1380.5</v>
      </c>
    </row>
    <row r="678" spans="1:6" ht="15" customHeight="1" x14ac:dyDescent="0.2">
      <c r="A678" s="5" t="s">
        <v>569</v>
      </c>
      <c r="B678" s="18">
        <v>34</v>
      </c>
      <c r="C678" s="19">
        <v>0.121776282</v>
      </c>
      <c r="D678" s="19">
        <v>2.2003071866666665E-2</v>
      </c>
      <c r="E678" s="19">
        <v>0</v>
      </c>
      <c r="F678" s="20">
        <v>963.49999999999977</v>
      </c>
    </row>
    <row r="679" spans="1:6" ht="15" customHeight="1" x14ac:dyDescent="0.2">
      <c r="A679" s="5" t="s">
        <v>570</v>
      </c>
      <c r="B679" s="18">
        <v>61</v>
      </c>
      <c r="C679" s="19">
        <v>0.24995678799999999</v>
      </c>
      <c r="D679" s="19">
        <v>2.1123379383333335E-2</v>
      </c>
      <c r="E679" s="19">
        <v>0</v>
      </c>
      <c r="F679" s="20">
        <v>1011.6249999999997</v>
      </c>
    </row>
    <row r="680" spans="1:6" ht="15" customHeight="1" x14ac:dyDescent="0.2">
      <c r="A680" s="5" t="s">
        <v>571</v>
      </c>
      <c r="B680" s="18">
        <v>13</v>
      </c>
      <c r="C680" s="19">
        <v>4.0724914999999993E-2</v>
      </c>
      <c r="D680" s="19">
        <v>1.0054408333333336E-2</v>
      </c>
      <c r="E680" s="19">
        <v>0</v>
      </c>
      <c r="F680" s="20">
        <v>285.35124999999999</v>
      </c>
    </row>
    <row r="681" spans="1:6" ht="15" customHeight="1" x14ac:dyDescent="0.2">
      <c r="A681" s="5" t="s">
        <v>444</v>
      </c>
      <c r="B681" s="18">
        <v>57</v>
      </c>
      <c r="C681" s="19">
        <v>0.22499279199999997</v>
      </c>
      <c r="D681" s="19">
        <v>2.4003840000000002E-3</v>
      </c>
      <c r="E681" s="19">
        <v>0</v>
      </c>
      <c r="F681" s="20">
        <v>686.12499999999989</v>
      </c>
    </row>
    <row r="682" spans="1:6" ht="15" customHeight="1" x14ac:dyDescent="0.2">
      <c r="A682" s="5" t="s">
        <v>572</v>
      </c>
      <c r="B682" s="18">
        <v>107</v>
      </c>
      <c r="C682" s="19">
        <v>0.95247718600000064</v>
      </c>
      <c r="D682" s="19">
        <v>1.2800767999999995E-2</v>
      </c>
      <c r="E682" s="19">
        <v>0</v>
      </c>
      <c r="F682" s="20">
        <v>5306.8749999999991</v>
      </c>
    </row>
    <row r="683" spans="1:6" ht="15" customHeight="1" x14ac:dyDescent="0.2">
      <c r="A683" s="5" t="s">
        <v>573</v>
      </c>
      <c r="B683" s="18">
        <v>137</v>
      </c>
      <c r="C683" s="19">
        <v>0.65582812099999988</v>
      </c>
      <c r="D683" s="19">
        <v>2.4163610421428554E-2</v>
      </c>
      <c r="E683" s="19">
        <v>0</v>
      </c>
      <c r="F683" s="20">
        <v>6573.5374999999995</v>
      </c>
    </row>
    <row r="684" spans="1:6" ht="15" customHeight="1" x14ac:dyDescent="0.2">
      <c r="A684" s="5" t="s">
        <v>655</v>
      </c>
      <c r="B684" s="18">
        <v>3</v>
      </c>
      <c r="C684" s="19">
        <v>1.6802688E-2</v>
      </c>
      <c r="D684" s="19">
        <v>2.4003840000000002E-3</v>
      </c>
      <c r="E684" s="19">
        <v>0</v>
      </c>
      <c r="F684" s="20">
        <v>23.75</v>
      </c>
    </row>
    <row r="685" spans="1:6" ht="15" customHeight="1" x14ac:dyDescent="0.2">
      <c r="A685" s="5" t="s">
        <v>574</v>
      </c>
      <c r="B685" s="14">
        <v>6</v>
      </c>
      <c r="C685" s="15">
        <v>1.007201153</v>
      </c>
      <c r="D685" s="15">
        <v>2.4003839166666669E-3</v>
      </c>
      <c r="E685" s="15">
        <v>0</v>
      </c>
      <c r="F685" s="17">
        <v>58.999999999999993</v>
      </c>
    </row>
    <row r="686" spans="1:6" ht="15" customHeight="1" x14ac:dyDescent="0.2">
      <c r="A686" s="5" t="s">
        <v>575</v>
      </c>
      <c r="B686" s="18">
        <v>4</v>
      </c>
      <c r="C686" s="19">
        <v>6.7210759999999994E-3</v>
      </c>
      <c r="D686" s="19">
        <v>2.4003839166666669E-3</v>
      </c>
      <c r="E686" s="19">
        <v>0</v>
      </c>
      <c r="F686" s="20">
        <v>49</v>
      </c>
    </row>
    <row r="687" spans="1:6" ht="15" customHeight="1" x14ac:dyDescent="0.2">
      <c r="A687" s="5" t="s">
        <v>576</v>
      </c>
      <c r="B687" s="18">
        <v>1</v>
      </c>
      <c r="C687" s="19">
        <v>1</v>
      </c>
      <c r="D687" s="19">
        <v>0</v>
      </c>
      <c r="E687" s="19">
        <v>0</v>
      </c>
      <c r="F687" s="20">
        <v>7</v>
      </c>
    </row>
    <row r="688" spans="1:6" ht="15" customHeight="1" x14ac:dyDescent="0.2">
      <c r="A688" s="5" t="s">
        <v>577</v>
      </c>
      <c r="B688" s="18">
        <v>1</v>
      </c>
      <c r="C688" s="19">
        <v>4.8007699999999998E-4</v>
      </c>
      <c r="D688" s="19">
        <v>0</v>
      </c>
      <c r="E688" s="19">
        <v>0</v>
      </c>
      <c r="F688" s="20">
        <v>3</v>
      </c>
    </row>
    <row r="689" spans="1:7" ht="15" customHeight="1" x14ac:dyDescent="0.2">
      <c r="A689" s="5" t="s">
        <v>578</v>
      </c>
      <c r="B689" s="14">
        <v>4</v>
      </c>
      <c r="C689" s="15">
        <v>0.04</v>
      </c>
      <c r="D689" s="15">
        <v>0</v>
      </c>
      <c r="E689" s="15">
        <v>0</v>
      </c>
      <c r="F689" s="17">
        <v>13.5</v>
      </c>
    </row>
    <row r="690" spans="1:7" ht="15" customHeight="1" x14ac:dyDescent="0.2">
      <c r="A690" s="5" t="s">
        <v>579</v>
      </c>
      <c r="B690" s="18">
        <v>1</v>
      </c>
      <c r="C690" s="19">
        <v>0.01</v>
      </c>
      <c r="D690" s="19">
        <v>0</v>
      </c>
      <c r="E690" s="19">
        <v>0</v>
      </c>
      <c r="F690" s="20">
        <v>5</v>
      </c>
    </row>
    <row r="691" spans="1:7" ht="15" customHeight="1" x14ac:dyDescent="0.2">
      <c r="A691" s="5" t="s">
        <v>580</v>
      </c>
      <c r="B691" s="18">
        <v>1</v>
      </c>
      <c r="C691" s="19">
        <v>0.01</v>
      </c>
      <c r="D691" s="19">
        <v>0</v>
      </c>
      <c r="E691" s="19">
        <v>0</v>
      </c>
      <c r="F691" s="20">
        <v>0.5</v>
      </c>
    </row>
    <row r="692" spans="1:7" ht="15" customHeight="1" x14ac:dyDescent="0.2">
      <c r="A692" s="5" t="s">
        <v>86</v>
      </c>
      <c r="B692" s="18">
        <v>2</v>
      </c>
      <c r="C692" s="19">
        <v>0.02</v>
      </c>
      <c r="D692" s="19">
        <v>0</v>
      </c>
      <c r="E692" s="19">
        <v>0</v>
      </c>
      <c r="F692" s="20">
        <v>8</v>
      </c>
    </row>
    <row r="693" spans="1:7" ht="15" customHeight="1" x14ac:dyDescent="0.2">
      <c r="A693" s="5" t="s">
        <v>581</v>
      </c>
      <c r="B693" s="14">
        <v>7</v>
      </c>
      <c r="C693" s="15">
        <v>2.3523764000000003E-2</v>
      </c>
      <c r="D693" s="15">
        <v>4.8007680000000004E-3</v>
      </c>
      <c r="E693" s="15">
        <v>0</v>
      </c>
      <c r="F693" s="17">
        <v>135.625</v>
      </c>
    </row>
    <row r="694" spans="1:7" ht="15" customHeight="1" x14ac:dyDescent="0.2">
      <c r="A694" s="5" t="s">
        <v>582</v>
      </c>
      <c r="B694" s="18">
        <v>7</v>
      </c>
      <c r="C694" s="19">
        <v>2.3523764000000003E-2</v>
      </c>
      <c r="D694" s="19">
        <v>4.8007680000000004E-3</v>
      </c>
      <c r="E694" s="19">
        <v>0</v>
      </c>
      <c r="F694" s="20">
        <v>135.625</v>
      </c>
    </row>
    <row r="695" spans="1:7" ht="15" customHeight="1" x14ac:dyDescent="0.2">
      <c r="A695" s="5" t="s">
        <v>656</v>
      </c>
      <c r="B695" s="14">
        <v>37</v>
      </c>
      <c r="C695" s="15">
        <v>0.57785405499999998</v>
      </c>
      <c r="D695" s="15">
        <v>0.20928276515454541</v>
      </c>
      <c r="E695" s="15">
        <v>0</v>
      </c>
      <c r="F695" s="17">
        <v>403.50000000000006</v>
      </c>
    </row>
    <row r="696" spans="1:7" ht="15" customHeight="1" x14ac:dyDescent="0.2">
      <c r="A696" s="5" t="s">
        <v>657</v>
      </c>
      <c r="B696" s="18">
        <v>15</v>
      </c>
      <c r="C696" s="19">
        <v>0.50784445499999997</v>
      </c>
      <c r="D696" s="19">
        <v>0.19488046110000004</v>
      </c>
      <c r="E696" s="19">
        <v>0</v>
      </c>
      <c r="F696" s="20">
        <v>173.12499999999997</v>
      </c>
    </row>
    <row r="697" spans="1:7" ht="15" customHeight="1" x14ac:dyDescent="0.2">
      <c r="A697" s="5" t="s">
        <v>658</v>
      </c>
      <c r="B697" s="18">
        <v>11</v>
      </c>
      <c r="C697" s="19">
        <v>2.2563609999999998E-2</v>
      </c>
      <c r="D697" s="19">
        <v>0</v>
      </c>
      <c r="E697" s="19">
        <v>0</v>
      </c>
      <c r="F697" s="20">
        <v>67.375000000000014</v>
      </c>
    </row>
    <row r="698" spans="1:7" ht="15" customHeight="1" x14ac:dyDescent="0.2">
      <c r="A698" s="6" t="s">
        <v>659</v>
      </c>
      <c r="B698" s="21">
        <v>11</v>
      </c>
      <c r="C698" s="22">
        <v>4.7445989999999993E-2</v>
      </c>
      <c r="D698" s="22">
        <v>1.4402304054545458E-2</v>
      </c>
      <c r="E698" s="22">
        <v>0</v>
      </c>
      <c r="F698" s="23">
        <v>163</v>
      </c>
    </row>
    <row r="699" spans="1:7" s="9" customFormat="1" ht="18" customHeight="1" x14ac:dyDescent="0.25">
      <c r="A699" s="24" t="s">
        <v>662</v>
      </c>
      <c r="B699" s="24"/>
      <c r="C699" s="24"/>
      <c r="D699" s="24"/>
      <c r="E699" s="24"/>
      <c r="F699" s="24"/>
      <c r="G699" s="11"/>
    </row>
    <row r="700" spans="1:7" s="9" customFormat="1" ht="18" customHeight="1" x14ac:dyDescent="0.25">
      <c r="A700" s="2" t="s">
        <v>17</v>
      </c>
      <c r="B700" s="3"/>
      <c r="C700" s="3"/>
      <c r="D700" s="3"/>
      <c r="E700" s="3"/>
      <c r="F700" s="3"/>
      <c r="G700" s="3"/>
    </row>
    <row r="701" spans="1:7" s="13" customFormat="1" ht="18" customHeight="1" x14ac:dyDescent="0.25">
      <c r="A701" s="12" t="s">
        <v>660</v>
      </c>
    </row>
  </sheetData>
  <mergeCells count="6">
    <mergeCell ref="A699:F699"/>
    <mergeCell ref="F2:F3"/>
    <mergeCell ref="A1:F1"/>
    <mergeCell ref="C2:E2"/>
    <mergeCell ref="B2:B3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79" orientation="portrait" r:id="rId1"/>
  <rowBreaks count="5" manualBreakCount="5">
    <brk id="49" max="5" man="1"/>
    <brk id="98" max="5" man="1"/>
    <brk id="340" max="5" man="1"/>
    <brk id="535" max="5" man="1"/>
    <brk id="6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36</vt:lpstr>
      <vt:lpstr>'Cuadro 36'!Área_de_impresión</vt:lpstr>
      <vt:lpstr>'Cuadro 36'!Títulos_a_imprimir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ADALBERTO RODRIGUEZ</cp:lastModifiedBy>
  <cp:lastPrinted>2025-07-03T20:33:38Z</cp:lastPrinted>
  <dcterms:created xsi:type="dcterms:W3CDTF">2011-08-01T14:22:18Z</dcterms:created>
  <dcterms:modified xsi:type="dcterms:W3CDTF">2025-07-09T18:26:59Z</dcterms:modified>
</cp:coreProperties>
</file>